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06" documentId="120_S{2AC9BD13-BADA-5192-A53E-5A8FF88502F6}" xr6:coauthVersionLast="47" xr6:coauthVersionMax="47" xr10:uidLastSave="{82CA9A60-CC26-4BB1-BF33-5C4C2700D69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6" i="5"/>
  <c r="G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<sst xmlns="http://schemas.openxmlformats.org/spreadsheetml/2006/main" count="180295" uniqueCount="39132">
  <si>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</si>
  <si>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</si>
  <si>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</si>
  <si>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</si>
  <si>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</si>
  <si>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</si>
  <si>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</si>
  <si>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</si>
  <si>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</si>
  <si>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</si>
  <si>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</si>
  <si>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</si>
  <si>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</si>
  <si>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</si>
  <si>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</si>
  <si>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</si>
  <si>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</si>
  <si>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</si>
  <si>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</si>
  <si>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</si>
  <si>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</si>
  <si>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</si>
  <si>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</si>
  <si>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</si>
  <si>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</si>
  <si>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</si>
  <si>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</si>
  <si>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</si>
  <si>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</si>
  <si>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</si>
  <si>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</si>
  <si>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</si>
  <si>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</si>
  <si>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</si>
  <si>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</si>
  <si>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</si>
  <si>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</si>
  <si>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</si>
  <si>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</si>
  <si>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</si>
  <si>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</si>
  <si>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</si>
  <si>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</si>
  <si>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</si>
  <si>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</si>
  <si>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</si>
  <si>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</si>
  <si>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</si>
  <si>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</si>
  <si>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</si>
  <si>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</si>
  <si>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</si>
  <si>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</si>
  <si>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</si>
  <si>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</si>
  <si>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</si>
  <si>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</si>
  <si>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</si>
  <si>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</si>
  <si>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</si>
  <si>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</si>
  <si>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</si>
  <si>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</si>
  <si>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</si>
  <si>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</si>
  <si>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</si>
  <si>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</si>
  <si>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</si>
  <si>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</si>
  <si>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</si>
  <si>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</si>
  <si>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</si>
  <si>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</si>
  <si>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</si>
  <si>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</si>
  <si>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</si>
  <si>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</si>
  <si>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</si>
  <si>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</si>
  <si>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</si>
  <si>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</si>
  <si>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</si>
  <si>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</si>
  <si>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</si>
  <si>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</si>
  <si>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</si>
  <si>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</si>
  <si>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</si>
  <si>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</si>
  <si>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</si>
  <si>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</si>
  <si>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</si>
  <si>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</si>
  <si>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</si>
  <si>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</si>
  <si>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</si>
  <si>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</si>
  <si>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</si>
  <si>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</si>
  <si>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</si>
  <si>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</si>
  <si>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</si>
  <si>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</si>
  <si>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</si>
  <si>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</si>
  <si>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</si>
  <si>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</si>
  <si>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</si>
  <si>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</si>
  <si>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</si>
  <si>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</si>
  <si>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</si>
  <si>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</si>
  <si>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</si>
  <si>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</si>
  <si>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</si>
  <si>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</si>
  <si>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</si>
  <si>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</si>
  <si>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</si>
  <si>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</si>
  <si>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</si>
  <si>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</si>
  <si>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</si>
  <si>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</si>
  <si>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</si>
  <si>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</si>
  <si>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</si>
  <si>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</si>
  <si>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</si>
  <si>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</si>
  <si>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</si>
  <si>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</si>
  <si>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</si>
  <si>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</si>
  <si>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</si>
  <si>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</si>
  <si>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</si>
  <si>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</si>
  <si>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</si>
  <si>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</si>
  <si>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</si>
  <si>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</si>
  <si>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</si>
  <si>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</si>
  <si>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</si>
  <si>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</si>
  <si>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</si>
  <si>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</si>
  <si>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</si>
  <si>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</si>
  <si>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</si>
  <si>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</si>
  <si>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</si>
  <si>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</si>
  <si>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</si>
  <si>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</si>
  <si>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</si>
  <si>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</si>
  <si>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</si>
  <si>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</si>
  <si>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</si>
  <si>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</si>
  <si>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</si>
  <si>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</si>
  <si>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</si>
  <si>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</si>
  <si>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</si>
  <si>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</si>
  <si>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</si>
  <si>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</si>
  <si>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</si>
  <si>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</si>
  <si>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</si>
  <si>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</si>
  <si>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</si>
  <si>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</si>
  <si>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</si>
  <si>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</si>
  <si>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</si>
  <si>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</si>
  <si>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</si>
  <si>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</si>
  <si>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</si>
  <si>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</si>
  <si>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</si>
  <si>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</si>
  <si>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</si>
  <si>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</si>
  <si>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</si>
  <si>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</si>
  <si>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</si>
  <si>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</si>
  <si>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</si>
  <si>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</si>
  <si>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</si>
  <si>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</si>
  <si>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</si>
  <si>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</si>
  <si>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</si>
  <si>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</si>
  <si>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</si>
  <si>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</si>
  <si>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</si>
  <si>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</si>
  <si>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</si>
  <si>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</si>
  <si>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</si>
  <si>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</si>
  <si>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</si>
  <si>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</si>
  <si>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</si>
  <si>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</si>
  <si>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</si>
  <si>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</si>
  <si>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</si>
  <si>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</si>
  <si>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</si>
  <si>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</si>
  <si>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</si>
  <si>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</si>
  <si>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</si>
  <si>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</si>
  <si>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</si>
  <si>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</si>
  <si>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</si>
  <si>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</si>
  <si>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</si>
  <si>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</si>
  <si>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</si>
  <si>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</si>
  <si>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</si>
  <si>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</si>
  <si>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</si>
  <si>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</si>
  <si>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</si>
  <si>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</si>
  <si>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</si>
  <si>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</si>
  <si>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</si>
  <si>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</si>
  <si>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</si>
  <si>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</si>
  <si>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</si>
  <si>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</si>
  <si>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</si>
  <si>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</si>
  <si>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</si>
  <si>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</si>
  <si>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</si>
  <si>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</si>
  <si>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</si>
  <si>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</si>
  <si>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</si>
  <si>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</si>
  <si>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</si>
  <si>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</si>
  <si>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</si>
  <si>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</si>
  <si>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</si>
  <si>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</si>
  <si>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</si>
  <si>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</si>
  <si>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</si>
  <si>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</si>
  <si>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</si>
  <si>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</si>
  <si>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</si>
  <si>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</si>
  <si>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</si>
  <si>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</si>
  <si>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</si>
  <si>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</si>
  <si>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</si>
  <si>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</si>
  <si>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</si>
  <si>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</si>
  <si>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</si>
  <si>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</si>
  <si>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</si>
  <si>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</si>
  <si>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</si>
  <si>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</si>
  <si>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</si>
  <si>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</si>
  <si>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</si>
  <si>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</si>
  <si>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</si>
  <si>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</si>
  <si>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</si>
  <si>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</si>
  <si>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</si>
  <si>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</si>
  <si>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</si>
  <si>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</si>
  <si>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</si>
  <si>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</si>
  <si>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</si>
  <si>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</si>
  <si>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</si>
  <si>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</si>
  <si>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</si>
  <si>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</si>
  <si>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</si>
  <si>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</si>
  <si>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</si>
  <si>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</si>
  <si>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</si>
  <si>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</si>
  <si>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</si>
  <si>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</si>
  <si>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</si>
  <si>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</si>
  <si>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</si>
  <si>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</si>
  <si>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</si>
  <si>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</si>
  <si>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</si>
  <si>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</si>
  <si>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</si>
  <si>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</si>
  <si>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</si>
  <si>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</si>
  <si>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</si>
  <si>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</si>
  <si>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</si>
  <si>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</si>
  <si>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</si>
  <si>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</si>
  <si>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</si>
  <si>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</si>
  <si>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</si>
  <si>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</si>
  <si>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</si>
  <si>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</si>
  <si>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</si>
  <si>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</si>
  <si>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</si>
  <si>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</si>
  <si>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</si>
  <si>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</si>
  <si>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</si>
  <si>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</si>
  <si>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</si>
  <si>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</si>
  <si>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</si>
  <si>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</si>
  <si>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</si>
  <si>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</si>
  <si>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</si>
  <si>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</si>
  <si>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</si>
  <si>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</si>
  <si>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</si>
  <si>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</si>
  <si>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</si>
  <si>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</si>
  <si>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</si>
  <si>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</si>
  <si>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</si>
  <si>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</si>
  <si>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</si>
  <si>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</si>
  <si>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</si>
  <si>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</si>
  <si>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</si>
  <si>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</si>
  <si>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</si>
  <si>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</si>
  <si>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</si>
  <si>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</si>
  <si>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</si>
  <si>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</si>
  <si>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</si>
  <si>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</si>
  <si>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</si>
  <si>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</si>
  <si>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</si>
  <si>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</si>
  <si>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</si>
  <si>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</si>
  <si>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</si>
  <si>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</si>
  <si>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</si>
  <si>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</si>
  <si>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</si>
  <si>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</si>
  <si>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</si>
  <si>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</si>
  <si>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</si>
  <si>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</si>
  <si>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</si>
  <si>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</si>
  <si>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</si>
  <si>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</si>
  <si>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</si>
  <si>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</si>
  <si>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</si>
  <si>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</si>
  <si>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</si>
  <si>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</si>
  <si>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</si>
  <si>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</si>
  <si>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</si>
  <si>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</si>
  <si>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</si>
  <si>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</si>
  <si>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</si>
  <si>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</si>
  <si>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</si>
  <si>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</si>
  <si>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</si>
  <si>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</si>
  <si>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</si>
  <si>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</si>
  <si>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</si>
  <si>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</si>
  <si>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</si>
  <si>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</si>
  <si>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</si>
  <si>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</si>
  <si>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</si>
  <si>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</si>
  <si>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</si>
  <si>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</si>
  <si>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</si>
  <si>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</si>
  <si>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</si>
  <si>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</si>
  <si>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</si>
  <si>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</si>
  <si>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</si>
  <si>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</si>
  <si>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</si>
  <si>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</si>
  <si>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</si>
  <si>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</si>
  <si>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</si>
  <si>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</si>
  <si>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</si>
  <si>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</si>
  <si>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</si>
  <si>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</si>
  <si>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</si>
  <si>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</si>
  <si>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</si>
  <si>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</si>
  <si>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</si>
  <si>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</si>
  <si>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</si>
  <si>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</si>
  <si>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</si>
  <si>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</si>
  <si>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</si>
  <si>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</si>
  <si>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</si>
  <si>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</si>
  <si>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</si>
  <si>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</si>
  <si>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</si>
  <si>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</si>
  <si>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</si>
  <si>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</si>
  <si>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</si>
  <si>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</si>
  <si>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</si>
  <si>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</si>
  <si>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</si>
  <si>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</si>
  <si>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</si>
  <si>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</si>
  <si>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</si>
  <si>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</si>
  <si>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</si>
  <si>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</si>
  <si>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</si>
  <si>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</si>
  <si>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</si>
  <si>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</si>
  <si>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</si>
  <si>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</si>
  <si>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</si>
  <si>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</si>
  <si>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</si>
  <si>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</si>
  <si>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</si>
  <si>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</si>
  <si>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</si>
  <si>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</si>
  <si>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</si>
  <si>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</si>
  <si>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</si>
  <si>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</si>
  <si>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</si>
  <si>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</si>
  <si>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</si>
  <si>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</si>
  <si>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</si>
  <si>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</si>
  <si>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</si>
  <si>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</si>
  <si>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</si>
  <si>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</si>
  <si>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</si>
  <si>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</si>
  <si>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</si>
  <si>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</si>
  <si>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</si>
  <si>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</si>
  <si>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</si>
  <si>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</si>
  <si>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</si>
  <si>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</si>
  <si>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</si>
  <si>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</si>
  <si>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</si>
  <si>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</si>
  <si>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</si>
  <si>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</si>
  <si>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</si>
  <si>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</si>
  <si>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</si>
  <si>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</si>
  <si>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</si>
  <si>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</si>
  <si>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</si>
  <si>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</si>
  <si>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</si>
  <si>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</si>
  <si>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</si>
  <si>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</si>
  <si>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</si>
  <si>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</si>
  <si>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</si>
  <si>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</si>
  <si>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</si>
  <si>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</si>
  <si>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</si>
  <si>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</si>
  <si>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</si>
  <si>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</si>
  <si>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</si>
  <si>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</si>
  <si>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</si>
  <si>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</si>
  <si>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</si>
  <si>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</si>
  <si>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</si>
  <si>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</si>
  <si>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</si>
  <si>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</si>
  <si>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</si>
  <si>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</si>
  <si>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</si>
  <si>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</si>
  <si>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</si>
  <si>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</si>
  <si>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</si>
  <si>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</si>
  <si>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</si>
  <si>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</si>
  <si>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</si>
  <si>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</si>
  <si>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</si>
  <si>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</si>
  <si>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</si>
  <si>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</si>
  <si>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</si>
  <si>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</si>
  <si>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</si>
  <si>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</si>
  <si>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</si>
  <si>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</si>
  <si>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</si>
  <si>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</si>
  <si>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</si>
  <si>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</si>
  <si>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</si>
  <si>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</si>
  <si>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</si>
  <si>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</si>
  <si>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</si>
  <si>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</si>
  <si>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</si>
  <si>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</si>
  <si>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</si>
  <si>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</si>
  <si>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</si>
  <si>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</si>
  <si>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</si>
  <si>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</si>
  <si>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</si>
  <si>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</si>
  <si>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</si>
  <si>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</si>
  <si>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</si>
  <si>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</si>
  <si>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</si>
  <si>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</si>
  <si>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</si>
  <si>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</si>
  <si>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</si>
  <si>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</si>
  <si>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</si>
  <si>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</si>
  <si>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</si>
  <si>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</si>
  <si>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</si>
  <si>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</si>
  <si>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</si>
  <si>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</si>
  <si>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</si>
  <si>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</si>
  <si>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</si>
  <si>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</si>
  <si>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</si>
  <si>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</si>
  <si>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</si>
  <si>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</si>
  <si>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</si>
  <si>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</si>
  <si>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</si>
  <si>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</si>
  <si>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</si>
  <si>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</si>
  <si>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</si>
  <si>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</si>
  <si>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</si>
  <si>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</si>
  <si>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</si>
  <si>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</si>
  <si>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</si>
  <si>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</si>
  <si>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</si>
  <si>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</si>
  <si>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</si>
  <si>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</si>
  <si>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</si>
  <si>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</si>
  <si>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</si>
  <si>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</si>
  <si>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</si>
  <si>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</si>
  <si>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</si>
  <si>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</si>
  <si>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</si>
  <si>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</si>
  <si>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</si>
  <si>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</si>
  <si>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</si>
  <si>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</si>
  <si>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</si>
  <si>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</si>
  <si>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</si>
  <si>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</si>
  <si>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</si>
  <si>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</si>
  <si>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</si>
  <si>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</si>
  <si>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</si>
  <si>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</si>
  <si>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</si>
  <si>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</si>
  <si>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</si>
  <si>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</si>
  <si>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</si>
  <si>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</si>
  <si>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</si>
  <si>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</si>
  <si>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</si>
  <si>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</si>
  <si>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</si>
  <si>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</si>
  <si>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</si>
  <si>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</si>
  <si>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</si>
  <si>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</si>
  <si>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</si>
  <si>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</si>
  <si>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</si>
  <si>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</si>
  <si>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</si>
  <si>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</si>
  <si>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</si>
  <si>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</si>
  <si>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</si>
  <si>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</si>
  <si>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</si>
  <si>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</si>
  <si>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</si>
  <si>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</si>
  <si>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</si>
  <si>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</si>
  <si>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</si>
  <si>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</si>
  <si>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</si>
  <si>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</si>
  <si>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</si>
  <si>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</si>
  <si>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</si>
  <si>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</si>
  <si>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</si>
  <si>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</si>
  <si>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</si>
  <si>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</si>
  <si>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</si>
  <si>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</si>
  <si>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</si>
  <si>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</si>
  <si>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</si>
  <si>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</si>
  <si>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</si>
  <si>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</si>
  <si>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</si>
  <si>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</si>
  <si>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</si>
  <si>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</si>
  <si>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</si>
  <si>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</si>
  <si>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</si>
  <si>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</si>
  <si>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</si>
  <si>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</si>
  <si>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</si>
  <si>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</si>
  <si>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</si>
  <si>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</si>
  <si>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</si>
  <si>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</si>
  <si>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</si>
  <si>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</si>
  <si>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</si>
  <si>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</si>
  <si>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</si>
  <si>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</si>
  <si>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</si>
  <si>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</si>
  <si>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</si>
  <si>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</si>
  <si>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</si>
  <si>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</si>
  <si>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</si>
  <si>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</si>
  <si>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</si>
  <si>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</si>
  <si>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</si>
  <si>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</si>
  <si>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</si>
  <si>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</si>
  <si>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</si>
  <si>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</si>
  <si>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</si>
  <si>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</si>
  <si>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</si>
  <si>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</si>
  <si>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</si>
  <si>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</si>
  <si>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</si>
  <si>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</si>
  <si>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</si>
  <si>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</si>
  <si>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</si>
  <si>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</si>
  <si>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</si>
  <si>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</si>
  <si>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</si>
  <si>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</si>
  <si>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</si>
  <si>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</si>
  <si>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</si>
  <si>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</si>
  <si>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</si>
  <si>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</si>
  <si>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</si>
  <si>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</si>
  <si>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</si>
  <si>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</si>
  <si>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</si>
  <si>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</si>
  <si>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</si>
  <si>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</si>
  <si>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</si>
  <si>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</si>
  <si>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</si>
  <si>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</si>
  <si>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</si>
  <si>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</si>
  <si>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</si>
  <si>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</si>
  <si>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</si>
  <si>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</si>
  <si>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</si>
  <si>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</si>
  <si>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</si>
  <si>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</si>
  <si>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</si>
  <si>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</si>
  <si>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</si>
  <si>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</si>
  <si>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</si>
  <si>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</si>
  <si>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</si>
  <si>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</si>
  <si>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</si>
  <si>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</si>
  <si>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</si>
  <si>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</si>
  <si>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</si>
  <si>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</si>
  <si>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</si>
  <si>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</si>
  <si>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</si>
  <si>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</si>
  <si>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</si>
  <si>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</si>
  <si>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</si>
  <si>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</si>
  <si>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</si>
  <si>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</si>
  <si>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</si>
  <si>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</si>
  <si>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</si>
  <si>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</si>
  <si>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</si>
  <si>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</si>
  <si>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</si>
  <si>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</si>
  <si>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</si>
  <si>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</si>
  <si>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</si>
  <si>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</si>
  <si>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</si>
  <si>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</si>
  <si>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</si>
  <si>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</si>
  <si>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</si>
  <si>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</si>
  <si>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</si>
  <si>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</si>
  <si>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</si>
  <si>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</si>
  <si>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</si>
  <si>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</si>
  <si>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</si>
  <si>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</si>
  <si>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</si>
  <si>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</si>
  <si>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</si>
  <si>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</si>
  <si>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</si>
  <si>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</si>
  <si>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</si>
  <si>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</si>
  <si>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</si>
  <si>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</si>
  <si>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</si>
  <si>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</si>
  <si>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</si>
  <si>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</si>
  <si>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</si>
  <si>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</si>
  <si>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</si>
  <si>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</si>
  <si>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</si>
  <si>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</si>
  <si>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</si>
  <si>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</si>
  <si>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</si>
  <si>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</si>
  <si>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</si>
  <si>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</si>
  <si>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</si>
  <si>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</si>
  <si>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</si>
  <si>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</si>
  <si>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</si>
  <si>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</si>
  <si>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</si>
  <si>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</si>
  <si>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</si>
  <si>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</si>
  <si>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</si>
  <si>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</si>
  <si>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</si>
  <si>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</si>
  <si>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</si>
  <si>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</si>
  <si>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</si>
  <si>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</si>
  <si>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</si>
  <si>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</si>
  <si>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</si>
  <si>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</si>
  <si>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</si>
  <si>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</si>
  <si>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</si>
  <si>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</si>
  <si>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</si>
  <si>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</si>
  <si>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</si>
  <si>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</si>
  <si>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</si>
  <si>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</si>
  <si>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</si>
  <si>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</si>
  <si>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</si>
  <si>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</si>
  <si>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</si>
  <si>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</si>
  <si>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</si>
  <si>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</si>
  <si>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</si>
  <si>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</si>
  <si>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</si>
  <si>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</si>
  <si>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</si>
  <si>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</si>
  <si>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</si>
  <si>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</si>
  <si>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</si>
  <si>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</si>
  <si>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</si>
  <si>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</si>
  <si>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</si>
  <si>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</si>
  <si>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</si>
  <si>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</si>
  <si>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</si>
  <si>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</si>
  <si>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</si>
  <si>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</si>
  <si>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</si>
  <si>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</si>
  <si>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</si>
  <si>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</si>
  <si>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</si>
  <si>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</si>
  <si>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</si>
  <si>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</si>
  <si>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</si>
  <si>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</si>
  <si>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</si>
  <si>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</si>
  <si>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</si>
  <si>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</si>
  <si>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</si>
  <si>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</si>
  <si>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</si>
  <si>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</si>
  <si>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</si>
  <si>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</si>
  <si>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</si>
  <si>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</si>
  <si>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</si>
  <si>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</si>
  <si>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</si>
  <si>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</si>
  <si>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</si>
  <si>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</si>
  <si>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</si>
  <si>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</si>
  <si>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</si>
  <si>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</si>
  <si>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</si>
  <si>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</si>
  <si>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</si>
  <si>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</si>
  <si>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</si>
  <si>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</si>
  <si>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</si>
  <si>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</si>
  <si>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</si>
  <si>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</si>
  <si>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</si>
  <si>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</si>
  <si>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</si>
  <si>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</si>
  <si>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</si>
  <si>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</si>
  <si>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</si>
  <si>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</si>
  <si>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</si>
  <si>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</si>
  <si>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</si>
  <si>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</si>
  <si>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</si>
  <si>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</si>
  <si>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</si>
  <si>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</si>
  <si>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</si>
  <si>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</si>
  <si>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</si>
  <si>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</si>
  <si>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</si>
  <si>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</si>
  <si>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</si>
  <si>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</si>
  <si>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</si>
  <si>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</si>
  <si>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</si>
  <si>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</si>
  <si>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</si>
  <si>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</si>
  <si>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</si>
  <si>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</si>
  <si>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</si>
  <si>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</si>
  <si>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</si>
  <si>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</si>
  <si>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</si>
  <si>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</si>
  <si>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</si>
  <si>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</si>
  <si>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</si>
  <si>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</si>
  <si>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</si>
  <si>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</si>
  <si>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</si>
  <si>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</si>
  <si>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</si>
  <si>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</si>
  <si>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</si>
  <si>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</si>
  <si>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</si>
  <si>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</si>
  <si>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</si>
  <si>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</si>
  <si>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</si>
  <si>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</si>
  <si>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</si>
  <si>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</si>
  <si>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</si>
  <si>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</si>
  <si>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</si>
  <si>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</si>
  <si>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</si>
  <si>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</si>
  <si>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</si>
  <si>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</si>
  <si>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</si>
  <si>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</si>
  <si>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</si>
  <si>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</si>
  <si>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</si>
  <si>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</si>
  <si>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</si>
  <si>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</si>
  <si>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</si>
  <si>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</si>
  <si>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</si>
  <si>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</si>
  <si>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</si>
  <si>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</si>
  <si>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</si>
  <si>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</si>
  <si>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</si>
  <si>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</si>
  <si>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</si>
  <si>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</si>
  <si>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</si>
  <si>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</si>
  <si>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</si>
  <si>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</si>
  <si>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</si>
  <si>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</si>
  <si>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</si>
  <si>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</si>
  <si>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</si>
  <si>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</si>
  <si>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</si>
  <si>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</si>
  <si>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</si>
  <si>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</si>
  <si>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</si>
  <si>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</si>
  <si>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</si>
  <si>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</si>
  <si>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</si>
  <si>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</si>
  <si>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</si>
  <si>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</si>
  <si>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</si>
  <si>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</si>
  <si>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</si>
  <si>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</si>
  <si>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</si>
  <si>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</si>
  <si>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</si>
  <si>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</si>
  <si>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</si>
  <si>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</si>
  <si>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</si>
  <si>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</si>
  <si>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</si>
  <si>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</si>
  <si>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</si>
  <si>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</si>
  <si>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</si>
  <si>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</si>
  <si>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</si>
  <si>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</si>
  <si>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</si>
  <si>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</si>
  <si>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</si>
  <si>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</si>
  <si>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</si>
  <si>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</si>
  <si>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</si>
  <si>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</si>
  <si>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</si>
  <si>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</si>
  <si>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</si>
  <si>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</si>
  <si>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</si>
  <si>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</si>
  <si>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</si>
  <si>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</si>
  <si>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</si>
  <si>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</si>
  <si>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</si>
  <si>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</si>
  <si>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</si>
  <si>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</si>
  <si>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</si>
  <si>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</si>
  <si>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</si>
  <si>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</si>
  <si>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</si>
  <si>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</si>
  <si>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</si>
  <si>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</si>
  <si>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</si>
  <si>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</si>
  <si>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</si>
  <si>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</si>
  <si>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</si>
  <si>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</si>
  <si>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</si>
  <si>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</si>
  <si>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</si>
  <si>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</si>
  <si>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</si>
  <si>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</si>
  <si>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</si>
  <si>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</si>
  <si>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</si>
  <si>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</si>
  <si>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</si>
  <si>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</si>
  <si>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</si>
  <si>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</si>
  <si>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</si>
  <si>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</si>
  <si>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</si>
  <si>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</si>
  <si>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</si>
  <si>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</si>
  <si>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</si>
  <si>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</si>
  <si>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</si>
  <si>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</si>
  <si>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</si>
  <si>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</si>
  <si>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</si>
  <si>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</si>
  <si>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</si>
  <si>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</si>
  <si>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</si>
  <si>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</si>
  <si>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</si>
  <si>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</si>
  <si>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</si>
  <si>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</si>
  <si>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</si>
  <si>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</si>
  <si>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</si>
  <si>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</si>
  <si>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</si>
  <si>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</si>
  <si>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</si>
  <si>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</si>
  <si>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</si>
  <si>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</si>
  <si>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</si>
  <si>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</si>
  <si>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</si>
  <si>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</si>
  <si>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</si>
  <si>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</si>
  <si>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</si>
  <si>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</si>
  <si>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</si>
  <si>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</si>
  <si>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</si>
  <si>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</si>
  <si>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</si>
  <si>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</si>
  <si>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</si>
  <si>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</si>
  <si>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</si>
  <si>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</si>
  <si>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</si>
  <si>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</si>
  <si>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</si>
  <si>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</si>
  <si>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</si>
  <si>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</si>
  <si>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</si>
  <si>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</si>
  <si>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</si>
  <si>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</si>
  <si>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</si>
  <si>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</si>
  <si>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</si>
  <si>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</si>
  <si>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</si>
  <si>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</si>
  <si>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</si>
  <si>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</si>
  <si>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</si>
  <si>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</si>
  <si>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</si>
  <si>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</si>
  <si>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</si>
  <si>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</si>
  <si>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</si>
  <si>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</si>
  <si>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</si>
  <si>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</si>
  <si>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</si>
  <si>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</si>
  <si>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</si>
  <si>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</si>
  <si>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</si>
  <si>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</si>
  <si>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</si>
  <si>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</si>
  <si>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</si>
  <si>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</si>
  <si>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</si>
  <si>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</si>
  <si>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</si>
  <si>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</si>
  <si>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</si>
  <si>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</si>
  <si>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</si>
  <si>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</si>
  <si>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</si>
  <si>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</si>
  <si>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</si>
  <si>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</si>
  <si>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</si>
  <si>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</si>
  <si>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</si>
  <si>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</si>
  <si>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</si>
  <si>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</si>
  <si>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</si>
  <si>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</si>
  <si>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</si>
  <si>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</si>
  <si>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</si>
  <si>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</si>
  <si>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</si>
  <si>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</si>
  <si>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</si>
  <si>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</si>
  <si>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</si>
  <si>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</si>
  <si>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</si>
  <si>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</si>
  <si>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</si>
  <si>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</si>
  <si>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</si>
  <si>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</si>
  <si>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</si>
  <si>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</si>
  <si>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</si>
  <si>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</si>
  <si>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</si>
  <si>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</si>
  <si>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</si>
  <si>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</si>
  <si>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</si>
  <si>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</si>
  <si>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</si>
  <si>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</si>
  <si>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</si>
  <si>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</si>
  <si>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</si>
  <si>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</si>
  <si>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</si>
  <si>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</si>
  <si>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</si>
  <si>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</si>
  <si>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</si>
  <si>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</si>
  <si>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</si>
  <si>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</si>
  <si>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</si>
  <si>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</si>
  <si>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</si>
  <si>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</si>
  <si>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</si>
  <si>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</si>
  <si>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</si>
  <si>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</si>
  <si>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</si>
  <si>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</si>
  <si>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</si>
  <si>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</si>
  <si>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</si>
  <si>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</si>
  <si>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</si>
  <si>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</si>
  <si>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</si>
  <si>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</si>
  <si>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</si>
  <si>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</si>
  <si>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</si>
  <si>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</si>
  <si>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</si>
  <si>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</si>
  <si>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</si>
  <si>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</si>
  <si>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</si>
  <si>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</si>
  <si>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</si>
  <si>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</si>
  <si>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</si>
  <si>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</si>
  <si>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</si>
  <si>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</si>
  <si>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</si>
  <si>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</si>
  <si>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</si>
  <si>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</si>
  <si>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</si>
  <si>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</si>
  <si>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</si>
  <si>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</si>
  <si>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</si>
  <si>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</si>
  <si>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</si>
  <si>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</si>
  <si>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</si>
  <si>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</si>
  <si>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</si>
  <si>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</si>
  <si>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</si>
  <si>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</si>
  <si>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</si>
  <si>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</si>
  <si>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</si>
  <si>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</si>
  <si>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</si>
  <si>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</si>
  <si>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</si>
  <si>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</si>
  <si>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</si>
  <si>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</si>
  <si>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</si>
  <si>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</si>
  <si>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</si>
  <si>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</si>
  <si>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</si>
  <si>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</si>
  <si>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</si>
  <si>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</si>
  <si>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</si>
  <si>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</si>
  <si>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</si>
  <si>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</si>
  <si>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</si>
  <si>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</si>
  <si>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</si>
  <si>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</si>
  <si>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</si>
  <si>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</si>
  <si>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</si>
  <si>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</si>
  <si>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</si>
  <si>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</si>
  <si>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</si>
  <si>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</si>
  <si>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</si>
  <si>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</si>
  <si>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</si>
  <si>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</si>
  <si>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</si>
  <si>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</si>
  <si>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</si>
  <si>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</si>
  <si>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</si>
  <si>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</si>
  <si>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</si>
  <si>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</si>
  <si>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</si>
  <si>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</si>
  <si>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</si>
  <si>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</si>
  <si>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</si>
  <si>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</si>
  <si>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</si>
  <si>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</si>
  <si>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</si>
  <si>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</si>
  <si>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</si>
  <si>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</si>
  <si>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</si>
  <si>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</si>
  <si>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</si>
  <si>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</si>
  <si>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</si>
  <si>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</si>
  <si>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</si>
  <si>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</si>
  <si>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</si>
  <si>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</si>
  <si>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</si>
  <si>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</si>
  <si>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</si>
  <si>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</si>
  <si>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</si>
  <si>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</si>
  <si>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</si>
  <si>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</si>
  <si>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</si>
  <si>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</si>
  <si>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</si>
  <si>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</si>
  <si>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</si>
  <si>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</si>
  <si>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</si>
  <si>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</si>
  <si>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</si>
  <si>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</si>
  <si>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</si>
  <si>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</si>
  <si>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</si>
  <si>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</si>
  <si>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</si>
  <si>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</si>
  <si>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</si>
  <si>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</si>
  <si>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</si>
  <si>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</si>
  <si>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</si>
  <si>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</si>
  <si>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</si>
  <si>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</si>
  <si>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</si>
  <si>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</si>
  <si>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</si>
  <si>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</si>
  <si>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</si>
  <si>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</si>
  <si>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</si>
  <si>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</si>
  <si>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</si>
  <si>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</si>
  <si>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</si>
  <si>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</si>
  <si>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</si>
  <si>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</si>
  <si>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</si>
  <si>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</si>
  <si>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</si>
  <si>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</si>
  <si>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</si>
  <si>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</si>
  <si>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</si>
  <si>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</si>
  <si>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</si>
  <si>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</si>
  <si>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</si>
  <si>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</si>
  <si>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</si>
  <si>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</si>
  <si>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</si>
  <si>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</si>
  <si>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</si>
  <si>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</si>
  <si>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</si>
  <si>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</si>
  <si>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</si>
  <si>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</si>
  <si>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</si>
  <si>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</si>
  <si>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</si>
  <si>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</si>
  <si>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</si>
  <si>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</si>
  <si>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</si>
  <si>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</si>
  <si>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</si>
  <si>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</si>
  <si>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</si>
  <si>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</si>
  <si>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</si>
  <si>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</si>
  <si>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</si>
  <si>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</si>
  <si>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</si>
  <si>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</si>
  <si>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</si>
  <si>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</si>
  <si>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</si>
  <si>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</si>
  <si>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</si>
  <si>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</si>
  <si>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</si>
  <si>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</si>
  <si>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</si>
  <si>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</si>
  <si>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</si>
  <si>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</si>
  <si>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</si>
  <si>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</si>
  <si>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</si>
  <si>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</si>
  <si>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</si>
  <si>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</si>
  <si>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</si>
  <si>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</si>
  <si>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</si>
  <si>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</si>
  <si>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</si>
  <si>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</si>
  <si>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</si>
  <si>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</si>
  <si>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</si>
  <si>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</si>
  <si>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</si>
  <si>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</si>
  <si>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</si>
  <si>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</si>
  <si>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</si>
  <si>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</si>
  <si>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</si>
  <si>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</si>
  <si>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</si>
  <si>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</si>
  <si>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</si>
  <si>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</si>
  <si>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</si>
  <si>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</si>
  <si>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</si>
  <si>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</si>
  <si>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</si>
  <si>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</si>
  <si>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</si>
  <si>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</si>
  <si>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</si>
  <si>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</si>
  <si>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</si>
  <si>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</si>
  <si>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</si>
  <si>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</si>
  <si>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</si>
  <si>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</si>
  <si>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</si>
  <si>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</si>
  <si>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</si>
  <si>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</si>
  <si>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</si>
  <si>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</si>
  <si>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</si>
  <si>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</si>
  <si>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</si>
  <si>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</si>
  <si>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</si>
  <si>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</si>
  <si>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</si>
  <si>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</si>
  <si>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</si>
  <si>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</si>
  <si>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</si>
  <si>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</si>
  <si>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</si>
  <si>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</si>
  <si>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</si>
  <si>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</si>
  <si>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</si>
  <si>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</si>
  <si>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</si>
  <si>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</si>
  <si>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</si>
  <si>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</si>
  <si>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</si>
  <si>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</si>
  <si>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</si>
  <si>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</si>
  <si>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</si>
  <si>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</si>
  <si>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</si>
  <si>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</si>
  <si>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</si>
  <si>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</si>
  <si>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</si>
  <si>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</si>
  <si>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</si>
  <si>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</si>
  <si>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</si>
  <si>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</si>
  <si>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</si>
  <si>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</si>
  <si>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</si>
  <si>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</si>
  <si>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</si>
  <si>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</si>
  <si>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</si>
  <si>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</si>
  <si>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</si>
  <si>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</si>
  <si>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</si>
  <si>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</si>
  <si>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</si>
  <si>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</si>
  <si>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</si>
  <si>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</si>
  <si>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</si>
  <si>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</si>
  <si>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</si>
  <si>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</si>
  <si>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</si>
  <si>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</si>
  <si>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</si>
  <si>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</si>
  <si>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</si>
  <si>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</si>
  <si>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</si>
  <si>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</si>
  <si>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</si>
  <si>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</si>
  <si>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</si>
  <si>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</si>
  <si>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</si>
  <si>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</si>
  <si>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</si>
  <si>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</si>
  <si>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</si>
  <si>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</si>
  <si>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</si>
  <si>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</si>
  <si>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</si>
  <si>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</si>
  <si>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</si>
  <si>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</si>
  <si>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</si>
  <si>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</si>
  <si>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</si>
  <si>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</si>
  <si>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</si>
  <si>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</si>
  <si>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</si>
  <si>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</si>
  <si>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</si>
  <si>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</si>
  <si>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</si>
  <si>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</si>
  <si>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</si>
  <si>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</si>
  <si>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</si>
  <si>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</si>
  <si>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</si>
  <si>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</si>
  <si>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</si>
  <si>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</si>
  <si>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</si>
  <si>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</si>
  <si>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</si>
  <si>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</si>
  <si>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</si>
  <si>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</si>
  <si>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</si>
  <si>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</si>
  <si>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</si>
  <si>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</si>
  <si>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</si>
  <si>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</si>
  <si>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</si>
  <si>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</si>
  <si>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</si>
  <si>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</si>
  <si>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</si>
  <si>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</si>
  <si>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</si>
  <si>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</si>
  <si>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</si>
  <si>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</si>
  <si>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</si>
  <si>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</si>
  <si>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</si>
  <si>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</si>
  <si>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</si>
  <si>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</si>
  <si>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</si>
  <si>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</si>
  <si>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</si>
  <si>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</si>
  <si>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</si>
  <si>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</si>
  <si>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</si>
  <si>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</si>
  <si>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</si>
  <si>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</si>
  <si>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</si>
  <si>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</si>
  <si>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</si>
  <si>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</si>
  <si>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</si>
  <si>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</si>
  <si>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</si>
  <si>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</si>
  <si>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</si>
  <si>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</si>
  <si>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</si>
  <si>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</si>
  <si>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</si>
  <si>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</si>
  <si>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</si>
  <si>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</si>
  <si>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</si>
  <si>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</si>
  <si>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</si>
  <si>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</si>
  <si>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</si>
  <si>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</si>
  <si>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</si>
  <si>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</si>
  <si>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</si>
  <si>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</si>
  <si>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</si>
  <si>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</si>
  <si>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</si>
  <si>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</si>
  <si>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</si>
  <si>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</si>
  <si>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</si>
  <si>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</si>
  <si>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</si>
  <si>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</si>
  <si>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</si>
  <si>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</si>
  <si>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</si>
  <si>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</si>
  <si>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</si>
  <si>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</si>
  <si>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</si>
  <si>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</si>
  <si>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</si>
  <si>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</si>
  <si>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</si>
  <si>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</si>
  <si>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</si>
  <si>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</si>
  <si>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</si>
  <si>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</si>
  <si>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</si>
  <si>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</si>
  <si>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</si>
  <si>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</si>
  <si>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</si>
  <si>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</si>
  <si>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</si>
  <si>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</si>
  <si>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</si>
  <si>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</si>
  <si>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</si>
  <si>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</si>
  <si>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</si>
  <si>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</si>
  <si>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</si>
  <si>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</si>
  <si>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</si>
  <si>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</si>
  <si>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</si>
  <si>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</si>
  <si>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</si>
  <si>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</si>
  <si>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</si>
  <si>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</si>
  <si>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</si>
  <si>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</si>
  <si>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</si>
  <si>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</si>
  <si>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</si>
  <si>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</si>
  <si>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</si>
  <si>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</si>
  <si>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</si>
  <si>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</si>
  <si>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</si>
  <si>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</si>
  <si>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</si>
  <si>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</si>
  <si>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</si>
  <si>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</si>
  <si>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</si>
  <si>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</si>
  <si>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</si>
  <si>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</si>
  <si>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</si>
  <si>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</si>
  <si>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</si>
  <si>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</si>
  <si>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</si>
  <si>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</si>
  <si>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</si>
  <si>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</si>
  <si>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</si>
  <si>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</si>
  <si>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</si>
  <si>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</si>
  <si>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</si>
  <si>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</si>
  <si>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</si>
  <si>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</si>
  <si>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</si>
  <si>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</si>
  <si>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</si>
  <si>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</si>
  <si>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</si>
  <si>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</si>
  <si>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</si>
  <si>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</si>
  <si>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</si>
  <si>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</si>
  <si>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</si>
  <si>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</si>
  <si>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</si>
  <si>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</si>
  <si>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</si>
  <si>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</si>
  <si>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</si>
  <si>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</si>
  <si>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</si>
  <si>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</si>
  <si>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</si>
  <si>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</si>
  <si>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</si>
  <si>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</si>
  <si>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</si>
  <si>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</si>
  <si>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</si>
  <si>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</si>
  <si>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</si>
  <si>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</si>
  <si>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</si>
  <si>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</si>
  <si>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</si>
  <si>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</si>
  <si>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</si>
  <si>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</si>
  <si>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</si>
  <si>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</si>
  <si>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</si>
  <si>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</si>
  <si>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</si>
  <si>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</si>
  <si>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</si>
  <si>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</si>
  <si>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</si>
  <si>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</si>
  <si>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</si>
  <si>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</si>
  <si>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</si>
  <si>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</si>
  <si>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</si>
  <si>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</si>
  <si>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</si>
  <si>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</si>
  <si>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</si>
  <si>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</si>
  <si>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</si>
  <si>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</si>
  <si>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</si>
  <si>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</si>
  <si>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</si>
  <si>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</si>
  <si>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</si>
  <si>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</si>
  <si>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</si>
  <si>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</si>
  <si>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</si>
  <si>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</si>
  <si>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</si>
  <si>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</si>
  <si>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</si>
  <si>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</si>
  <si>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</si>
  <si>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</si>
  <si>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</si>
  <si>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</si>
  <si>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</si>
  <si>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</si>
  <si>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</si>
  <si>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</si>
  <si>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</si>
  <si>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</si>
  <si>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</si>
  <si>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</si>
  <si>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</si>
  <si>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</si>
  <si>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</si>
  <si>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</si>
  <si>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</si>
  <si>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</si>
  <si>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</si>
  <si>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</si>
  <si>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</si>
  <si>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</si>
  <si>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</si>
  <si>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</si>
  <si>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</si>
  <si>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</si>
  <si>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</si>
  <si>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</si>
  <si>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</si>
  <si>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</si>
  <si>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</si>
  <si>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</si>
  <si>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</si>
  <si>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</si>
  <si>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</si>
  <si>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</si>
  <si>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</si>
  <si>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</si>
  <si>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</si>
  <si>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</si>
  <si>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</si>
  <si>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</si>
  <si>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</si>
  <si>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</si>
  <si>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</si>
  <si>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</si>
  <si>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</si>
  <si>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</si>
  <si>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</si>
  <si>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</si>
  <si>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</si>
  <si>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</si>
  <si>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</si>
  <si>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</si>
  <si>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</si>
  <si>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</si>
  <si>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</si>
  <si>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</si>
  <si>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</si>
  <si>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</si>
  <si>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</si>
  <si>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</si>
  <si>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</si>
  <si>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</si>
  <si>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</si>
  <si>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</si>
  <si>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</si>
  <si>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</si>
  <si>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</si>
  <si>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</si>
  <si>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</si>
  <si>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</si>
  <si>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</si>
  <si>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</si>
  <si>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</si>
  <si>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</si>
  <si>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</si>
  <si>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</si>
  <si>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</si>
  <si>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</si>
  <si>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</si>
  <si>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</si>
  <si>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</si>
  <si>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</si>
  <si>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</si>
  <si>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</si>
  <si>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</si>
  <si>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</si>
  <si>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</si>
  <si>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</si>
  <si>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</si>
  <si>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</si>
  <si>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</si>
  <si>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</si>
  <si>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</si>
  <si>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</si>
  <si>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</si>
  <si>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</si>
  <si>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</si>
  <si>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</si>
  <si>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</si>
  <si>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</si>
  <si>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</si>
  <si>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</si>
  <si>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</si>
  <si>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</si>
  <si>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</si>
  <si>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</si>
  <si>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</si>
  <si>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</si>
  <si>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</si>
  <si>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</si>
  <si>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</si>
  <si>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</si>
  <si>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</si>
  <si>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</si>
  <si>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</si>
  <si>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</si>
  <si>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</si>
  <si>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</si>
  <si>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</si>
  <si>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</si>
  <si>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</si>
  <si>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</si>
  <si>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</si>
  <si>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</si>
  <si>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</si>
  <si>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</si>
  <si>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</si>
  <si>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</si>
  <si>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</si>
  <si>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</si>
  <si>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</si>
  <si>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</si>
  <si>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</si>
  <si>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</si>
  <si>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</si>
  <si>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</si>
  <si>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</si>
  <si>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</si>
  <si>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</si>
  <si>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</si>
  <si>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</si>
  <si>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</si>
  <si>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</si>
  <si>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</si>
  <si>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</si>
  <si>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</si>
  <si>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</si>
  <si>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</si>
  <si>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</si>
  <si>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</si>
  <si>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</si>
  <si>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</si>
  <si>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</si>
  <si>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</si>
  <si>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</si>
  <si>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</si>
  <si>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</si>
  <si>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</si>
  <si>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</si>
  <si>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</si>
  <si>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</si>
  <si>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</si>
  <si>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</si>
  <si>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</si>
  <si>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</si>
  <si>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</si>
  <si>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</si>
  <si>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</si>
  <si>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</si>
  <si>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</si>
  <si>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</si>
  <si>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</si>
  <si>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</si>
  <si>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</si>
  <si>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</si>
  <si>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</si>
  <si>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</si>
  <si>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</si>
  <si>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</si>
  <si>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</si>
  <si>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</si>
  <si>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</si>
  <si>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</si>
  <si>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</si>
  <si>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</si>
  <si>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</si>
  <si>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</si>
  <si>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</si>
  <si>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</si>
  <si>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</si>
  <si>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</si>
  <si>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</si>
  <si>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</si>
  <si>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</si>
  <si>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</si>
  <si>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</si>
  <si>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</si>
  <si>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</si>
  <si>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</si>
  <si>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</si>
  <si>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</si>
  <si>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</si>
  <si>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</si>
  <si>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</si>
  <si>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</si>
  <si>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</si>
  <si>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</si>
  <si>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</si>
  <si>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</si>
  <si>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</si>
  <si>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</si>
  <si>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</si>
  <si>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</si>
  <si>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</si>
  <si>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</si>
  <si>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</si>
  <si>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</si>
  <si>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</si>
  <si>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</si>
  <si>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</si>
  <si>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</si>
  <si>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</si>
  <si>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</si>
  <si>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</si>
  <si>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</si>
  <si>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</si>
  <si>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</si>
  <si>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</si>
  <si>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</si>
  <si>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</si>
  <si>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</si>
  <si>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</si>
  <si>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</si>
  <si>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</si>
  <si>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</si>
  <si>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</si>
  <si>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</si>
  <si>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</si>
  <si>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</si>
  <si>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</si>
  <si>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</si>
  <si>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</si>
  <si>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</si>
  <si>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</si>
  <si>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</si>
  <si>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</si>
  <si>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</si>
  <si>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</si>
  <si>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</si>
  <si>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</si>
  <si>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</si>
  <si>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</si>
  <si>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</si>
  <si>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</si>
  <si>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</si>
  <si>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</si>
  <si>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</si>
  <si>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</si>
  <si>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</si>
  <si>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</si>
  <si>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</si>
  <si>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</si>
  <si>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</si>
  <si>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</si>
  <si>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</si>
  <si>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</si>
  <si>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</si>
  <si>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</si>
  <si>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</si>
  <si>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</si>
  <si>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</si>
  <si>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</si>
  <si>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</si>
  <si>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</si>
  <si>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</si>
  <si>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</si>
  <si>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</si>
  <si>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</si>
  <si>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</si>
  <si>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</si>
  <si>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</si>
  <si>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</si>
  <si>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</si>
  <si>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</si>
  <si>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</si>
  <si>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</si>
  <si>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</si>
  <si>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</si>
  <si>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</si>
  <si>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</si>
  <si>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</si>
  <si>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</si>
  <si>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</si>
  <si>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</si>
  <si>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</si>
  <si>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</si>
  <si>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</si>
  <si>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</si>
  <si>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</si>
  <si>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</si>
  <si>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</si>
  <si>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</si>
  <si>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</si>
  <si>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</si>
  <si>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</si>
  <si>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</si>
  <si>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</si>
  <si>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</si>
  <si>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</si>
  <si>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</si>
  <si>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</si>
  <si>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</si>
  <si>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</si>
  <si>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</si>
  <si>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</si>
  <si>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</si>
  <si>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</si>
  <si>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</si>
  <si>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</si>
  <si>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</si>
  <si>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</si>
  <si>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</si>
  <si>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</si>
  <si>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</si>
  <si>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</si>
  <si>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</si>
  <si>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</si>
  <si>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</si>
  <si>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</si>
  <si>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</si>
  <si>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</si>
  <si>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</si>
  <si>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</si>
  <si>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</si>
  <si>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</si>
  <si>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</si>
  <si>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</si>
  <si>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</si>
  <si>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</si>
  <si>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</si>
  <si>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</si>
  <si>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</si>
  <si>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</si>
  <si>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</si>
  <si>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</si>
  <si>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</si>
  <si>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</si>
  <si>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</si>
  <si>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</si>
  <si>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</si>
  <si>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</si>
  <si>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</si>
  <si>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</si>
  <si>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</si>
  <si>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</si>
  <si>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</si>
  <si>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</si>
  <si>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</si>
  <si>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</si>
  <si>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</si>
  <si>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</si>
  <si>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</si>
  <si>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</si>
  <si>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</si>
  <si>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</si>
  <si>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</si>
  <si>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</si>
  <si>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</si>
  <si>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</si>
  <si>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</si>
  <si>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</si>
  <si>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</si>
  <si>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</si>
  <si>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</si>
  <si>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</si>
  <si>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</si>
  <si>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</si>
  <si>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</si>
  <si>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</si>
  <si>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</si>
  <si>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</si>
  <si>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</si>
  <si>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</si>
  <si>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</si>
  <si>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</si>
  <si>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</si>
  <si>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</si>
  <si>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</si>
  <si>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</si>
  <si>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</si>
  <si>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</si>
  <si>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</si>
  <si>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</si>
  <si>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</si>
  <si>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</si>
  <si>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</si>
  <si>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</si>
  <si>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</si>
  <si>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</si>
  <si>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</si>
  <si>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</si>
  <si>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</si>
  <si>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</si>
  <si>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</si>
  <si>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</si>
  <si>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</si>
  <si>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</si>
  <si>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</si>
  <si>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</si>
  <si>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</si>
  <si>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</si>
  <si>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</si>
  <si>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</si>
  <si>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</si>
  <si>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</si>
  <si>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</si>
  <si>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</si>
  <si>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</si>
  <si>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</si>
  <si>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</si>
  <si>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</si>
  <si>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</si>
  <si>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</si>
  <si>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</si>
  <si>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</si>
  <si>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</si>
  <si>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</si>
  <si>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</si>
  <si>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</si>
  <si>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</si>
  <si>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</si>
  <si>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</si>
  <si>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</si>
  <si>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</si>
  <si>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</si>
  <si>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</si>
  <si>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</si>
  <si>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</si>
  <si>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</si>
  <si>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</si>
  <si>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</si>
  <si>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</si>
  <si>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</si>
  <si>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</si>
  <si>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</si>
  <si>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</si>
  <si>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</si>
  <si>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</si>
  <si>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</si>
  <si>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</si>
  <si>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</si>
  <si>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</si>
  <si>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</si>
  <si>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</si>
  <si>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</si>
  <si>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</si>
  <si>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</si>
  <si>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</si>
  <si>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</si>
  <si>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</si>
  <si>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</si>
  <si>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</si>
  <si>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</si>
  <si>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</si>
  <si>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</si>
  <si>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</si>
  <si>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</si>
  <si>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</si>
  <si>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</si>
  <si>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</si>
  <si>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</si>
  <si>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</si>
  <si>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</si>
  <si>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</si>
  <si>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</si>
  <si>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</si>
  <si>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</si>
  <si>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</si>
  <si>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</si>
  <si>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</si>
  <si>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</si>
  <si>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</si>
  <si>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</si>
  <si>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</si>
  <si>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</si>
  <si>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</si>
  <si>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</si>
  <si>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</si>
  <si>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</si>
  <si>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</si>
  <si>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</si>
  <si>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</si>
  <si>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</si>
  <si>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</si>
  <si>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</si>
  <si>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</si>
  <si>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</si>
  <si>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</si>
  <si>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</si>
  <si>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</si>
  <si>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</si>
  <si>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</si>
  <si>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</si>
  <si>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</si>
  <si>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</si>
  <si>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</si>
  <si>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</si>
  <si>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</si>
  <si>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</si>
  <si>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</si>
  <si>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</si>
  <si>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</si>
  <si>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</si>
  <si>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</si>
  <si>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</si>
  <si>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</si>
  <si>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</si>
  <si>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</si>
  <si>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</si>
  <si>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</si>
  <si>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</si>
  <si>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</si>
  <si>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</si>
  <si>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</si>
  <si>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</si>
  <si>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</si>
  <si>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</si>
  <si>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</si>
  <si>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</si>
  <si>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</si>
  <si>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</si>
  <si>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</si>
  <si>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</si>
  <si>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</si>
  <si>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</si>
  <si>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</si>
  <si>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</si>
  <si>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</si>
  <si>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</si>
  <si>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</si>
  <si>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</si>
  <si>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</si>
  <si>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</si>
  <si>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</si>
  <si>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</si>
  <si>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</si>
  <si>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</si>
  <si>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</si>
  <si>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</si>
  <si>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</si>
  <si>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</si>
  <si>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</si>
  <si>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</si>
  <si>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</si>
  <si>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</si>
  <si>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</si>
  <si>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</si>
  <si>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</si>
  <si>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</si>
  <si>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</si>
  <si>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</si>
  <si>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</si>
  <si>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</si>
  <si>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</si>
  <si>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</si>
  <si>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</si>
  <si>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</si>
  <si>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</si>
  <si>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</si>
  <si>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</si>
  <si>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</si>
  <si>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</si>
  <si>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</si>
  <si>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</si>
  <si>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</si>
  <si>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</si>
  <si>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</si>
  <si>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</si>
  <si>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</si>
  <si>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</si>
  <si>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</si>
  <si>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</si>
  <si>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</si>
  <si>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</si>
  <si>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</si>
  <si>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</si>
  <si>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</si>
  <si>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</si>
  <si>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</si>
  <si>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</si>
  <si>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</si>
  <si>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</si>
  <si>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</si>
  <si>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</si>
  <si>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</si>
  <si>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</si>
  <si>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</si>
  <si>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</si>
  <si>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</si>
  <si>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</si>
  <si>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</si>
  <si>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</si>
  <si>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</si>
  <si>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</si>
  <si>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</si>
  <si>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</si>
  <si>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</si>
  <si>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</si>
  <si>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</si>
  <si>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</si>
  <si>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</si>
  <si>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</si>
  <si>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</si>
  <si>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</si>
  <si>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</si>
  <si>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</si>
  <si>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</si>
  <si>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</si>
  <si>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</si>
  <si>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</si>
  <si>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</si>
  <si>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</si>
  <si>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</si>
  <si>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</si>
  <si>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</si>
  <si>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</si>
  <si>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</si>
  <si>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</si>
  <si>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</si>
  <si>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</si>
  <si>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</si>
  <si>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</si>
  <si>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</si>
  <si>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</si>
  <si>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</si>
  <si>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</si>
  <si>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</si>
  <si>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</si>
  <si>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</si>
  <si>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</si>
  <si>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</si>
  <si>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</si>
  <si>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</si>
  <si>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</si>
  <si>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</si>
  <si>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</si>
  <si>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</si>
  <si>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</si>
  <si>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</si>
  <si>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</si>
  <si>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</si>
  <si>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</si>
  <si>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</si>
  <si>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</si>
  <si>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</si>
  <si>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</si>
  <si>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</si>
  <si>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</si>
  <si>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</si>
  <si>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</si>
  <si>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</si>
  <si>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</si>
  <si>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</si>
  <si>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</si>
  <si>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</si>
  <si>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</si>
  <si>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</si>
  <si>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</si>
  <si>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</si>
  <si>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</si>
  <si>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</si>
  <si>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</si>
  <si>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</si>
  <si>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</si>
  <si>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</si>
  <si>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</si>
  <si>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</si>
  <si>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</si>
  <si>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</si>
  <si>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</si>
  <si>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</si>
  <si>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</si>
  <si>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</si>
  <si>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</si>
  <si>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</si>
  <si>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</si>
  <si>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</si>
  <si>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</si>
  <si>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</si>
  <si>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</si>
  <si>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</si>
  <si>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</si>
  <si>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</si>
  <si>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</si>
  <si>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</si>
  <si>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</si>
  <si>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</si>
  <si>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</si>
  <si>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</si>
  <si>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</si>
  <si>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</si>
  <si>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</si>
  <si>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</si>
  <si>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</si>
  <si>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</si>
  <si>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</si>
  <si>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</si>
  <si>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</si>
  <si>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</si>
  <si>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</si>
  <si>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</si>
  <si>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</si>
  <si>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</si>
  <si>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</si>
  <si>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</si>
  <si>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</si>
  <si>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</si>
  <si>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</si>
  <si>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</si>
  <si>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</si>
  <si>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</si>
  <si>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</si>
  <si>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</si>
  <si>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</si>
  <si>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</si>
  <si>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</si>
  <si>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</si>
  <si>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</si>
  <si>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</si>
  <si>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</si>
  <si>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</si>
  <si>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</si>
  <si>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</si>
  <si>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</si>
  <si>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</si>
  <si>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</si>
  <si>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</si>
  <si>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</si>
  <si>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</si>
  <si>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</si>
  <si>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</si>
  <si>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</si>
  <si>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</si>
  <si>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</si>
  <si>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</si>
  <si>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</si>
  <si>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</si>
  <si>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</si>
  <si>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</si>
  <si>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</si>
  <si>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</si>
  <si>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</si>
  <si>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</si>
  <si>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</si>
  <si>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</si>
  <si>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</si>
  <si>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</si>
  <si>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</si>
  <si>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</si>
  <si>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</si>
  <si>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</si>
  <si>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</si>
  <si>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</si>
  <si>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</si>
  <si>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</si>
  <si>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</si>
  <si>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</si>
  <si>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</si>
  <si>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</si>
  <si>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</si>
  <si>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</si>
  <si>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</si>
  <si>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</si>
  <si>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</si>
  <si>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</si>
  <si>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</si>
  <si>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</si>
  <si>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</si>
  <si>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</si>
  <si>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</si>
  <si>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</si>
  <si>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</si>
  <si>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</si>
  <si>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</si>
  <si>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</si>
  <si>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</si>
  <si>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</si>
  <si>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</si>
  <si>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</si>
  <si>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</si>
  <si>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</si>
  <si>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</si>
  <si>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</si>
  <si>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</si>
  <si>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</si>
  <si>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</si>
  <si>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</si>
  <si>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</si>
  <si>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</si>
  <si>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</si>
  <si>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</si>
  <si>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</si>
  <si>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</si>
  <si>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</si>
  <si>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</si>
  <si>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</si>
  <si>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</si>
  <si>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</si>
  <si>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</si>
  <si>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</si>
  <si>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</si>
  <si>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</si>
  <si>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</si>
  <si>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</si>
  <si>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</si>
  <si>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</si>
  <si>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</si>
  <si>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</si>
  <si>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</si>
  <si>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</si>
  <si>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</si>
  <si>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</si>
  <si>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</si>
  <si>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</si>
  <si>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</si>
  <si>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</si>
  <si>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</si>
  <si>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</si>
  <si>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</si>
  <si>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</si>
  <si>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</si>
  <si>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</si>
  <si>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</si>
  <si>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</si>
  <si>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</si>
  <si>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</si>
  <si>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</si>
  <si>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</si>
  <si>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</si>
  <si>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</si>
  <si>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</si>
  <si>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</si>
  <si>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</si>
  <si>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</si>
  <si>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</si>
  <si>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</si>
  <si>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</si>
  <si>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</si>
  <si>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</si>
  <si>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</si>
  <si>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</si>
  <si>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</si>
  <si>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</si>
  <si>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</si>
  <si>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</si>
  <si>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</si>
  <si>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</si>
  <si>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</si>
  <si>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</si>
  <si>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</si>
  <si>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</si>
  <si>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</si>
  <si>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</si>
  <si>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</si>
  <si>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</si>
  <si>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</si>
  <si>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</si>
  <si>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</si>
  <si>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</si>
  <si>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</si>
  <si>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</si>
  <si>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</si>
  <si>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</si>
  <si>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</si>
  <si>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</si>
  <si>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</si>
  <si>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</si>
  <si>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</si>
  <si>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</si>
  <si>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</si>
  <si>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</si>
  <si>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</si>
  <si>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</si>
  <si>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</si>
  <si>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</si>
  <si>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</si>
  <si>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</si>
  <si>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</si>
  <si>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</si>
  <si>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</si>
  <si>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</si>
  <si>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</si>
  <si>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</si>
  <si>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</si>
  <si>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</si>
  <si>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</si>
  <si>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</si>
  <si>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</si>
  <si>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</si>
  <si>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</si>
  <si>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</si>
  <si>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</si>
  <si>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</si>
  <si>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</si>
  <si>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</si>
  <si>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</si>
  <si>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</si>
  <si>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</si>
  <si>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</si>
  <si>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</si>
  <si>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</si>
  <si>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</si>
  <si>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</si>
  <si>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</si>
  <si>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</si>
  <si>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</si>
  <si>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</si>
  <si>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</si>
  <si>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</si>
  <si>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</si>
  <si>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</si>
  <si>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</si>
  <si>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</si>
  <si>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</si>
  <si>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</si>
  <si>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</si>
  <si>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</si>
  <si>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</si>
  <si>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</si>
  <si>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</si>
  <si>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</si>
  <si>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</si>
  <si>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</si>
  <si>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</si>
  <si>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</si>
  <si>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</si>
  <si>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</si>
  <si>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</si>
  <si>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</si>
  <si>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</si>
  <si>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</si>
  <si>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</si>
  <si>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</si>
  <si>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</si>
  <si>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</si>
  <si>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</si>
  <si>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</si>
  <si>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</si>
  <si>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</si>
  <si>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</si>
  <si>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</si>
  <si>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</si>
  <si>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</si>
  <si>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</si>
  <si>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</si>
  <si>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</si>
  <si>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</si>
  <si>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</si>
  <si>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</si>
  <si>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</si>
  <si>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</si>
  <si>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</si>
  <si>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</si>
  <si>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</si>
  <si>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</si>
  <si>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</si>
  <si>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</si>
  <si>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</si>
  <si>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</si>
  <si>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</si>
  <si>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</si>
  <si>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</si>
  <si>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</si>
  <si>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</si>
  <si>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</si>
  <si>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</si>
  <si>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</si>
  <si>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</si>
  <si>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</si>
  <si>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</si>
  <si>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</si>
  <si>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</si>
  <si>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</si>
  <si>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</si>
  <si>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</si>
  <si>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</si>
  <si>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</si>
  <si>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</si>
  <si>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</si>
  <si>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</si>
  <si>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</si>
  <si>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</si>
  <si>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</si>
  <si>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</si>
  <si>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</si>
  <si>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</si>
  <si>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</si>
  <si>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</si>
  <si>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</si>
  <si>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</si>
  <si>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</si>
  <si>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</si>
  <si>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</si>
  <si>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</si>
  <si>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</si>
  <si>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</si>
  <si>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</si>
  <si>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</si>
  <si>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</si>
  <si>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</si>
  <si>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</si>
  <si>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</si>
  <si>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</si>
  <si>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</si>
  <si>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</si>
  <si>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</si>
  <si>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</si>
  <si>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</si>
  <si>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</si>
  <si>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</si>
  <si>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</si>
  <si>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</si>
  <si>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</si>
  <si>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</si>
  <si>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</si>
  <si>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</si>
  <si>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</si>
  <si>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</si>
  <si>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</si>
  <si>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</si>
  <si>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</si>
  <si>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</si>
  <si>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</si>
  <si>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</si>
  <si>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</si>
  <si>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</si>
  <si>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</si>
  <si>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</si>
  <si>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</si>
  <si>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</si>
  <si>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</si>
  <si>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</si>
  <si>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</si>
  <si>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</si>
  <si>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</si>
  <si>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</si>
  <si>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</si>
  <si>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</si>
  <si>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</si>
  <si>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</si>
  <si>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</si>
  <si>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</si>
  <si>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</si>
  <si>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</si>
  <si>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</si>
  <si>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</si>
  <si>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</si>
  <si>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</si>
  <si>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</si>
  <si>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</si>
  <si>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</si>
  <si>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</si>
  <si>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</si>
  <si>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</si>
  <si>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</si>
  <si>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</si>
  <si>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</si>
  <si>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</si>
  <si>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</si>
  <si>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</si>
  <si>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</si>
  <si>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</si>
  <si>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</si>
  <si>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</si>
  <si>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</si>
  <si>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</si>
  <si>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</si>
  <si>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</si>
  <si>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</si>
  <si>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</si>
  <si>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</si>
  <si>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</si>
  <si>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</si>
  <si>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</si>
  <si>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</si>
  <si>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</si>
  <si>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</si>
  <si>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</si>
  <si>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</si>
  <si>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</si>
  <si>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</si>
  <si>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</si>
  <si>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</si>
  <si>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</si>
  <si>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</si>
  <si>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</si>
  <si>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</si>
  <si>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</si>
  <si>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</si>
  <si>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</si>
  <si>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</si>
  <si>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</si>
  <si>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</si>
  <si>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</si>
  <si>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</si>
  <si>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</si>
  <si>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</si>
  <si>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</si>
  <si>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</si>
  <si>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</si>
  <si>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</si>
  <si>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</si>
  <si>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</si>
  <si>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</si>
  <si>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</si>
  <si>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</si>
  <si>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</si>
  <si>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</si>
  <si>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</si>
  <si>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</si>
  <si>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</si>
  <si>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</si>
  <si>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</si>
  <si>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</si>
  <si>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</si>
  <si>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</si>
  <si>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</si>
  <si>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</si>
  <si>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</si>
  <si>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</si>
  <si>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</si>
  <si>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</si>
  <si>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</si>
  <si>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</si>
  <si>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</si>
  <si>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</si>
  <si>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</si>
  <si>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</si>
  <si>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</si>
  <si>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</si>
  <si>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</si>
  <si>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</si>
  <si>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</si>
  <si>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</si>
  <si>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</si>
  <si>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</si>
  <si>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</si>
  <si>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</si>
  <si>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</si>
  <si>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</si>
  <si>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</si>
  <si>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</si>
  <si>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</si>
  <si>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</si>
  <si>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</si>
  <si>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</si>
  <si>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</si>
  <si>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</si>
  <si>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</si>
  <si>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</si>
  <si>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</si>
  <si>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</si>
  <si>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</si>
  <si>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</si>
  <si>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</si>
  <si>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</si>
  <si>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</si>
  <si>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</si>
  <si>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</si>
  <si>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</si>
  <si>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</si>
  <si>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</si>
  <si>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</si>
  <si>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</si>
  <si>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</si>
  <si>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</si>
  <si>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</si>
  <si>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</si>
  <si>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</si>
  <si>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</si>
  <si>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</si>
  <si>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</si>
  <si>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</si>
  <si>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</si>
  <si>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</si>
  <si>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</si>
  <si>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</si>
  <si>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</si>
  <si>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</si>
  <si>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</si>
  <si>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</si>
  <si>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</si>
  <si>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</si>
  <si>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</si>
  <si>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</si>
  <si>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</si>
  <si>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</si>
  <si>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</si>
  <si>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</si>
  <si>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</si>
  <si>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</si>
  <si>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</si>
  <si>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</si>
  <si>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</si>
  <si>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</si>
  <si>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</si>
  <si>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</si>
  <si>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</si>
  <si>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</si>
  <si>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</si>
  <si>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</si>
  <si>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</si>
  <si>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</si>
  <si>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</si>
  <si>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</si>
  <si>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</si>
  <si>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</si>
  <si>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</si>
  <si>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</si>
  <si>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</si>
  <si>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</si>
  <si>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</si>
  <si>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</si>
  <si>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</si>
  <si>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</si>
  <si>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</si>
  <si>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</si>
  <si>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</si>
  <si>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</si>
  <si>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</si>
  <si>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</si>
  <si>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</si>
  <si>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</si>
  <si>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</si>
  <si>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</si>
  <si>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</si>
  <si>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</si>
  <si>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</si>
  <si>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</si>
  <si>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</si>
  <si>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</si>
  <si>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</si>
  <si>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</si>
  <si>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</si>
  <si>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</si>
  <si>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</si>
  <si>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</si>
  <si>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</si>
  <si>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</si>
  <si>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</si>
  <si>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</si>
  <si>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</si>
  <si>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</si>
  <si>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</si>
  <si>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</si>
  <si>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</si>
  <si>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</si>
  <si>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</si>
  <si>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</si>
  <si>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</si>
  <si>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</si>
  <si>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</si>
  <si>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</si>
  <si>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</si>
  <si>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</si>
  <si>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</si>
  <si>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</si>
  <si>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</si>
  <si>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</si>
  <si>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</si>
  <si>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</si>
  <si>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</si>
  <si>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</si>
  <si>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</si>
  <si>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</si>
  <si>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</si>
  <si>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</si>
  <si>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</si>
  <si>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</si>
  <si>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</si>
  <si>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</si>
  <si>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</si>
  <si>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</si>
  <si>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</si>
  <si>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</si>
  <si>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</si>
  <si>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</si>
  <si>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</si>
  <si>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</si>
  <si>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</si>
  <si>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</si>
  <si>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</si>
  <si>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</si>
  <si>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</si>
  <si>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</si>
  <si>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</si>
  <si>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</si>
  <si>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</si>
  <si>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</si>
  <si>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</si>
  <si>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</si>
  <si>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</si>
  <si>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</si>
  <si>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</si>
  <si>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</si>
  <si>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</si>
  <si>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</si>
  <si>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</si>
  <si>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</si>
  <si>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</si>
  <si>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</si>
  <si>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</si>
  <si>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</si>
  <si>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</si>
  <si>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</si>
  <si>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</si>
  <si>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</si>
  <si>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</si>
  <si>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</si>
  <si>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</si>
  <si>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</si>
  <si>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</si>
  <si>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</si>
  <si>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</si>
  <si>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</si>
  <si>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</si>
  <si>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</si>
  <si>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</si>
  <si>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</si>
  <si>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</si>
  <si>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</si>
  <si>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</si>
  <si>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</si>
  <si>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</si>
  <si>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</si>
  <si>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</si>
  <si>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</si>
  <si>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</si>
  <si>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</si>
  <si>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</si>
  <si>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</si>
  <si>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</si>
  <si>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</si>
  <si>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</si>
  <si>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</si>
  <si>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</si>
  <si>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</si>
  <si>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</si>
  <si>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</si>
  <si>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</si>
  <si>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</si>
  <si>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</si>
  <si>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</si>
  <si>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</si>
  <si>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</si>
  <si>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</si>
  <si>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</si>
  <si>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</si>
  <si>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</si>
  <si>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</si>
  <si>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</si>
  <si>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</si>
  <si>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</si>
  <si>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</si>
  <si>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</si>
  <si>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</si>
  <si>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</si>
  <si>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</si>
  <si>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</si>
  <si>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</si>
  <si>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</si>
  <si>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</si>
  <si>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</si>
  <si>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</si>
  <si>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</si>
  <si>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</si>
  <si>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</si>
  <si>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</si>
  <si>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</si>
  <si>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</si>
  <si>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</si>
  <si>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</si>
  <si>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</si>
  <si>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</si>
  <si>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</si>
  <si>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</si>
  <si>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</si>
  <si>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</si>
  <si>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</si>
  <si>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</si>
  <si>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</si>
  <si>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</si>
  <si>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</si>
  <si>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</si>
  <si>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</si>
  <si>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</si>
  <si>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</si>
  <si>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</si>
  <si>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</si>
  <si>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</si>
  <si>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</si>
  <si>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</si>
  <si>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</si>
  <si>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</si>
  <si>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</si>
  <si>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</si>
  <si>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</si>
  <si>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</si>
  <si>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</si>
  <si>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</si>
  <si>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</si>
  <si>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</si>
  <si>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</si>
  <si>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</si>
  <si>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</si>
  <si>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</si>
  <si>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</si>
  <si>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</si>
  <si>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</si>
  <si>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</si>
  <si>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</si>
  <si>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</si>
  <si>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</si>
  <si>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</si>
  <si>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</si>
  <si>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</si>
  <si>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</si>
  <si>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</si>
  <si>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</si>
  <si>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</si>
  <si>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</si>
  <si>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</si>
  <si>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</si>
  <si>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</si>
  <si>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</si>
  <si>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</si>
  <si>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</si>
  <si>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</si>
  <si>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</si>
  <si>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</si>
  <si>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</si>
  <si>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</si>
  <si>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</si>
  <si>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</si>
  <si>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</si>
  <si>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</si>
  <si>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</si>
  <si>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</si>
  <si>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</si>
  <si>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</si>
  <si>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</si>
  <si>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</si>
  <si>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</si>
  <si>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</si>
  <si>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</si>
  <si>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</si>
  <si>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</si>
  <si>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</si>
  <si>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</si>
  <si>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</si>
  <si>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</si>
  <si>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</si>
  <si>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</si>
  <si>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</si>
  <si>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</si>
  <si>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</si>
  <si>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</si>
  <si>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</si>
  <si>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</si>
  <si>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</si>
  <si>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</si>
  <si>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</si>
  <si>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</si>
  <si>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</si>
  <si>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</si>
  <si>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</si>
  <si>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</si>
  <si>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</si>
  <si>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</si>
  <si>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</si>
  <si>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</si>
  <si>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</si>
  <si>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</si>
  <si>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</si>
  <si>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</si>
  <si>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</si>
  <si>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</si>
  <si>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</si>
  <si>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</si>
  <si>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</si>
  <si>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</si>
  <si>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</si>
  <si>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</si>
  <si>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</si>
  <si>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</si>
  <si>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</si>
  <si>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</si>
  <si>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</si>
  <si>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</si>
  <si>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</si>
  <si>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</si>
  <si>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</si>
  <si>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</si>
  <si>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</si>
  <si>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</si>
  <si>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</si>
  <si>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</si>
  <si>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</si>
  <si>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</si>
  <si>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</si>
  <si>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</si>
  <si>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</si>
  <si>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</si>
  <si>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</si>
  <si>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</si>
  <si>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</si>
  <si>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</si>
  <si>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</si>
  <si>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</si>
  <si>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</si>
  <si>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</si>
  <si>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</si>
  <si>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</si>
  <si>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</si>
  <si>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</si>
  <si>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</si>
  <si>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</si>
  <si>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</si>
  <si>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</si>
  <si>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</si>
  <si>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</si>
  <si>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</si>
  <si>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</si>
  <si>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</si>
  <si>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</si>
  <si>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</si>
  <si>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</si>
  <si>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</si>
  <si>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</si>
  <si>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</si>
  <si>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</si>
  <si>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</si>
  <si>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</si>
  <si>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</si>
  <si>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</si>
  <si>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</si>
  <si>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</si>
  <si>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</si>
  <si>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</si>
  <si>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</si>
  <si>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</si>
  <si>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</si>
  <si>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</si>
  <si>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</si>
  <si>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</si>
  <si>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</si>
  <si>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</si>
  <si>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</si>
  <si>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</si>
  <si>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</si>
  <si>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</si>
  <si>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</si>
  <si>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</si>
  <si>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</si>
  <si>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</si>
  <si>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</si>
  <si>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</si>
  <si>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</si>
  <si>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</si>
  <si>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</si>
  <si>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</si>
  <si>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</si>
  <si>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</si>
  <si>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</si>
  <si>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</si>
  <si>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</si>
  <si>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</si>
  <si>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</si>
  <si>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</si>
  <si>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</si>
  <si>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</si>
  <si>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</si>
  <si>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</si>
  <si>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</si>
  <si>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</si>
  <si>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</si>
  <si>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</si>
  <si>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</si>
  <si>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</si>
  <si>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</si>
  <si>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</si>
  <si>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</si>
  <si>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</si>
  <si>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</si>
  <si>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</si>
  <si>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</si>
  <si>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</si>
  <si>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</si>
  <si>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</si>
  <si>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</si>
  <si>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</si>
  <si>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</si>
  <si>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</si>
  <si>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</si>
  <si>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</si>
  <si>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</si>
  <si>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</si>
  <si>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</si>
  <si>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</si>
  <si>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</si>
  <si>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</si>
  <si>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</si>
  <si>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</si>
  <si>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</si>
  <si>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</si>
  <si>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</si>
  <si>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</si>
  <si>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</si>
  <si>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</si>
  <si>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</si>
  <si>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</si>
  <si>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</si>
  <si>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</si>
  <si>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</si>
  <si>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</si>
  <si>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</si>
  <si>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</si>
  <si>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</si>
  <si>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</si>
  <si>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</si>
  <si>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</si>
  <si>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</si>
  <si>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</si>
  <si>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</si>
  <si>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</si>
  <si>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</si>
  <si>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</si>
  <si>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</si>
  <si>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</si>
  <si>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</si>
  <si>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</si>
  <si>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</si>
  <si>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</si>
  <si>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</si>
  <si>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</si>
  <si>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</si>
  <si>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</si>
  <si>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</si>
  <si>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</si>
  <si>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</si>
  <si>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</si>
  <si>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</si>
  <si>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</si>
  <si>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</si>
  <si>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</si>
  <si>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</si>
  <si>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</si>
  <si>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</si>
  <si>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</si>
  <si>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</si>
  <si>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</si>
  <si>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</si>
  <si>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</si>
  <si>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</si>
  <si>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</si>
  <si>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</si>
  <si>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</si>
  <si>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</si>
  <si>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</si>
  <si>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</si>
  <si>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</si>
  <si>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</si>
  <si>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</si>
  <si>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</si>
  <si>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</si>
  <si>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</si>
  <si>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</si>
  <si>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</si>
  <si>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</si>
  <si>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</si>
  <si>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</si>
  <si>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</si>
  <si>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</si>
  <si>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</si>
  <si>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</si>
  <si>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</si>
  <si>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</si>
  <si>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</si>
  <si>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</si>
  <si>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</si>
  <si>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</si>
  <si>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</si>
  <si>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</si>
  <si>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</si>
  <si>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</si>
  <si>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</si>
  <si>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</si>
  <si>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</si>
  <si>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</si>
  <si>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</si>
  <si>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</si>
  <si>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</si>
  <si>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</si>
  <si>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</si>
  <si>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</si>
  <si>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</si>
  <si>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</si>
  <si>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</si>
  <si>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</si>
  <si>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</si>
  <si>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</si>
  <si>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</si>
  <si>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</si>
  <si>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</si>
  <si>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</si>
  <si>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</si>
  <si>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</si>
  <si>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</si>
  <si>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</si>
  <si>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</si>
  <si>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</si>
  <si>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</si>
  <si>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</si>
  <si>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</si>
  <si>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</si>
  <si>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</si>
  <si>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</si>
  <si>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</si>
  <si>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</si>
  <si>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</si>
  <si>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</si>
  <si>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</si>
  <si>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</si>
  <si>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</si>
  <si>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</si>
  <si>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</si>
  <si>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</si>
  <si>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</si>
  <si>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</si>
  <si>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</si>
  <si>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</si>
  <si>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</si>
  <si>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</si>
  <si>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</si>
  <si>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</si>
  <si>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</si>
  <si>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</si>
  <si>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</si>
  <si>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</si>
  <si>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</si>
  <si>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</si>
  <si>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</si>
  <si>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</si>
  <si>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</si>
  <si>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</si>
  <si>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</si>
  <si>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</si>
  <si>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</si>
  <si>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</si>
  <si>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</si>
  <si>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</si>
  <si>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</si>
  <si>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</si>
  <si>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</si>
  <si>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</si>
  <si>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</si>
  <si>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</si>
  <si>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</si>
  <si>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</si>
  <si>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</si>
  <si>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</si>
  <si>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</si>
  <si>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</si>
  <si>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</si>
  <si>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</si>
  <si>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</si>
  <si>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</si>
  <si>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</si>
  <si>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</si>
  <si>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</si>
  <si>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</si>
  <si>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</si>
  <si>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</si>
  <si>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</si>
  <si>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</si>
  <si>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</si>
  <si>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</si>
  <si>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</si>
  <si>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</si>
  <si>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</si>
  <si>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</si>
  <si>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</si>
  <si>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</si>
  <si>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</si>
  <si>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</si>
  <si>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</si>
  <si>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</si>
  <si>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</si>
  <si>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</si>
  <si>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</si>
  <si>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</si>
  <si>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</si>
  <si>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</si>
  <si>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</si>
  <si>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</si>
  <si>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</si>
  <si>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</si>
  <si>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</si>
  <si>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</si>
  <si>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</si>
  <si>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</si>
  <si>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</si>
  <si>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</si>
  <si>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</si>
  <si>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</si>
  <si>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</si>
  <si>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</si>
  <si>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</si>
  <si>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</si>
  <si>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</si>
  <si>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</si>
  <si>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</si>
  <si>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</si>
  <si>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</si>
  <si>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</si>
  <si>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</si>
  <si>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</si>
  <si>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</si>
  <si>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</si>
  <si>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</si>
  <si>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</si>
  <si>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</si>
  <si>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</si>
  <si>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</si>
  <si>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</si>
  <si>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</si>
  <si>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</si>
  <si>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</si>
  <si>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</si>
  <si>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</si>
  <si>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</si>
  <si>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</si>
  <si>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</si>
  <si>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</si>
  <si>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</si>
  <si>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</si>
  <si>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</si>
  <si>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</si>
  <si>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</si>
  <si>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</si>
  <si>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</si>
  <si>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</si>
  <si>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</si>
  <si>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</si>
  <si>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</si>
  <si>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</si>
  <si>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</si>
  <si>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</si>
  <si>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</si>
  <si>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</si>
  <si>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</si>
  <si>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</si>
  <si>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</si>
  <si>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</si>
  <si>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</si>
  <si>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</si>
  <si>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</si>
  <si>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</si>
  <si>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</si>
  <si>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</si>
  <si>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</si>
  <si>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</si>
  <si>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</si>
  <si>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</si>
  <si>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</si>
  <si>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</si>
  <si>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</si>
  <si>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</si>
  <si>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</si>
  <si>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</si>
  <si>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</si>
  <si>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</si>
  <si>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</si>
  <si>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</si>
  <si>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</si>
  <si>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</si>
  <si>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</si>
  <si>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</si>
  <si>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</si>
  <si>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</si>
  <si>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</si>
  <si>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</si>
  <si>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</si>
  <si>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</si>
  <si>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</si>
  <si>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</si>
  <si>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</si>
  <si>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</si>
  <si>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</si>
  <si>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</si>
  <si>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</si>
  <si>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</si>
  <si>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</si>
  <si>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</si>
  <si>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</si>
  <si>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</si>
  <si>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</si>
  <si>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</si>
  <si>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</si>
  <si>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</si>
  <si>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</si>
  <si>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</si>
  <si>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</si>
  <si>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</si>
  <si>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</si>
  <si>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</si>
  <si>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</si>
  <si>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</si>
  <si>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</si>
  <si>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</si>
  <si>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</si>
  <si>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</si>
  <si>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</si>
  <si>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</si>
  <si>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</si>
  <si>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</si>
  <si>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</si>
  <si>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</si>
  <si>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</si>
  <si>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</si>
  <si>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</si>
  <si>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</si>
  <si>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</si>
  <si>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</si>
  <si>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</si>
  <si>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</si>
  <si>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</si>
  <si>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</si>
  <si>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</si>
  <si>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</si>
  <si>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</si>
  <si>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</si>
  <si>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</si>
  <si>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</si>
  <si>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</si>
  <si>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</si>
  <si>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</si>
  <si>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</si>
  <si>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</si>
  <si>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</si>
  <si>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</si>
  <si>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</si>
  <si>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</si>
  <si>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</si>
  <si>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</si>
  <si>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</si>
  <si>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</si>
  <si>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</si>
  <si>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</si>
  <si>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</si>
  <si>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</si>
  <si>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</si>
  <si>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</si>
  <si>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</si>
  <si>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</si>
  <si>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</si>
  <si>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</si>
  <si>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</si>
  <si>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</si>
  <si>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</si>
  <si>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</si>
  <si>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</si>
  <si>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</si>
  <si>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</si>
  <si>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</si>
  <si>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</si>
  <si>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</si>
  <si>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</si>
  <si>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</si>
  <si>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</si>
  <si>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</si>
  <si>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</si>
  <si>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</si>
  <si>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</si>
  <si>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</si>
  <si>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</si>
  <si>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</si>
  <si>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</si>
  <si>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</si>
  <si>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</si>
  <si>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</si>
  <si>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</si>
  <si>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</si>
  <si>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</si>
  <si>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</si>
  <si>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</si>
  <si>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</si>
  <si>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</si>
  <si>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</si>
  <si>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</si>
  <si>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</si>
  <si>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</si>
  <si>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</si>
  <si>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</si>
  <si>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</si>
  <si>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</si>
  <si>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</si>
  <si>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</si>
  <si>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</si>
  <si>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</si>
  <si>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</si>
  <si>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</si>
  <si>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</si>
  <si>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</si>
  <si>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</si>
  <si>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</si>
  <si>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</si>
  <si>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</si>
  <si>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</si>
  <si>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</si>
  <si>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</si>
  <si>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</si>
  <si>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</si>
  <si>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</si>
  <si>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</si>
  <si>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</si>
  <si>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</si>
  <si>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</si>
  <si>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</si>
  <si>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</si>
  <si>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</si>
  <si>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</si>
  <si>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</si>
  <si>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</si>
  <si>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</si>
  <si>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</si>
  <si>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</si>
  <si>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</si>
  <si>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</si>
  <si>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</si>
  <si>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</si>
  <si>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</si>
  <si>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</si>
  <si>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</si>
  <si>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</si>
  <si>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</si>
  <si>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</si>
  <si>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</si>
  <si>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</si>
  <si>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</si>
  <si>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</si>
  <si>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</si>
  <si>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</si>
  <si>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</si>
  <si>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</si>
  <si>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</si>
  <si>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</si>
  <si>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</si>
  <si>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</si>
  <si>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</si>
  <si>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</si>
  <si>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</si>
  <si>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</si>
  <si>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</si>
  <si>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</si>
  <si>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</si>
  <si>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</si>
  <si>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</si>
  <si>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</si>
  <si>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</si>
  <si>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</si>
  <si>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</si>
  <si>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</si>
  <si>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</si>
  <si>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</si>
  <si>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</si>
  <si>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</si>
  <si>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</si>
  <si>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</si>
  <si>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</si>
  <si>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</si>
  <si>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</si>
  <si>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</si>
  <si>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</si>
  <si>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</si>
  <si>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</si>
  <si>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</si>
  <si>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</si>
  <si>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</si>
  <si>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</si>
  <si>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</si>
  <si>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</si>
  <si>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</si>
  <si>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</si>
  <si>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</si>
  <si>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</si>
  <si>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</si>
  <si>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</si>
  <si>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</si>
  <si>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</si>
  <si>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</si>
  <si>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</si>
  <si>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</si>
  <si>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</si>
  <si>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</si>
  <si>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</si>
  <si>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</si>
  <si>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</si>
  <si>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</si>
  <si>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</si>
  <si>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</si>
  <si>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</si>
  <si>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</si>
  <si>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</si>
  <si>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</si>
  <si>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</si>
  <si>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</si>
  <si>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</si>
  <si>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</si>
  <si>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</si>
  <si>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</si>
  <si>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</si>
  <si>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</si>
  <si>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</si>
  <si>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</si>
  <si>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</si>
  <si>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</si>
  <si>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</si>
  <si>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</si>
  <si>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</si>
  <si>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</si>
  <si>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</si>
  <si>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</si>
  <si>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</si>
  <si>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</si>
  <si>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</si>
  <si>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</si>
  <si>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</si>
  <si>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</si>
  <si>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</si>
  <si>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</si>
  <si>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</si>
  <si>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</si>
  <si>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</si>
  <si>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</si>
  <si>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</si>
  <si>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</si>
  <si>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</si>
  <si>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</si>
  <si>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</si>
  <si>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</si>
  <si>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</si>
  <si>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</si>
  <si>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</si>
  <si>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</si>
  <si>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</si>
  <si>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</si>
  <si>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</si>
  <si>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</si>
  <si>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</si>
  <si>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</si>
  <si>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</si>
  <si>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</si>
  <si>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</si>
  <si>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</si>
  <si>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</si>
  <si>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</si>
  <si>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</si>
  <si>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</si>
  <si>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</si>
  <si>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</si>
  <si>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</si>
  <si>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</si>
  <si>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</si>
  <si>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</si>
  <si>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</si>
  <si>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</si>
  <si>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</si>
  <si>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</si>
  <si>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</si>
  <si>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</si>
  <si>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</si>
  <si>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</si>
  <si>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</si>
  <si>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</si>
  <si>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</si>
  <si>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</si>
  <si>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</si>
  <si>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</si>
  <si>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</si>
  <si>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</si>
  <si>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</si>
  <si>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</si>
  <si>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</si>
  <si>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</si>
  <si>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</si>
  <si>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</si>
  <si>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</si>
  <si>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</si>
  <si>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</si>
  <si>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</si>
  <si>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</si>
  <si>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</si>
  <si>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</si>
  <si>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</si>
  <si>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</si>
  <si>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</si>
  <si>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</si>
  <si>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</si>
  <si>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</si>
  <si>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</si>
  <si>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</si>
  <si>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</si>
  <si>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</si>
  <si>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</si>
  <si>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</si>
  <si>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</si>
  <si>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</si>
  <si>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</si>
  <si>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</si>
  <si>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</si>
  <si>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</si>
  <si>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</si>
  <si>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</si>
  <si>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</si>
  <si>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</si>
  <si>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</si>
  <si>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</si>
  <si>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</si>
  <si>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</si>
  <si>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</si>
  <si>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</si>
  <si>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</si>
  <si>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</si>
  <si>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</si>
  <si>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</si>
  <si>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</si>
  <si>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</si>
  <si>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</si>
  <si>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</si>
  <si>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</si>
  <si>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</si>
  <si>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</si>
  <si>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</si>
  <si>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</si>
  <si>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</si>
  <si>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</si>
  <si>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</si>
  <si>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</si>
  <si>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</si>
  <si>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</si>
  <si>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</si>
  <si>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</si>
  <si>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</si>
  <si>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</si>
  <si>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</si>
  <si>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</si>
  <si>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</si>
  <si>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</si>
  <si>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</si>
  <si>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</si>
  <si>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</si>
  <si>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</si>
  <si>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</si>
  <si>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</si>
  <si>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</si>
  <si>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</si>
  <si>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</si>
  <si>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</si>
  <si>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</si>
  <si>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</si>
  <si>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</si>
  <si>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</si>
  <si>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</si>
  <si>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</si>
  <si>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</si>
  <si>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</si>
  <si>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</si>
  <si>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</si>
  <si>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</si>
  <si>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</si>
  <si>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</si>
  <si>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</si>
  <si>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</si>
  <si>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</si>
  <si>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</si>
  <si>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</si>
  <si>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</si>
  <si>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</si>
  <si>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</si>
  <si>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</si>
  <si>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</si>
  <si>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</si>
  <si>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</si>
  <si>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</si>
  <si>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</si>
  <si>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</si>
  <si>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</si>
  <si>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</si>
  <si>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</si>
  <si>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</si>
  <si>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</si>
  <si>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</si>
  <si>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</si>
  <si>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</si>
  <si>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</si>
  <si>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</si>
  <si>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</si>
  <si>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</si>
  <si>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</si>
  <si>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</si>
  <si>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</si>
  <si>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</si>
  <si>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</si>
  <si>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</si>
  <si>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</si>
  <si>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</si>
  <si>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</si>
  <si>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</si>
  <si>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</si>
  <si>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</si>
  <si>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</si>
  <si>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</si>
  <si>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</si>
  <si>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</si>
  <si>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</si>
  <si>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</si>
  <si>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</si>
  <si>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</si>
  <si>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</si>
  <si>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</si>
  <si>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</si>
  <si>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</si>
  <si>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</si>
  <si>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</si>
  <si>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</si>
  <si>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</si>
  <si>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</si>
  <si>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</si>
  <si>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</si>
  <si>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</si>
  <si>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</si>
  <si>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</si>
  <si>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</si>
  <si>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</si>
  <si>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</si>
  <si>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</si>
  <si>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</si>
  <si>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</si>
  <si>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</si>
  <si>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</si>
  <si>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</si>
  <si>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</si>
  <si>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</si>
  <si>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</si>
  <si>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</si>
  <si>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</si>
  <si>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</si>
  <si>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</si>
  <si>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</si>
  <si>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</si>
  <si>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</si>
  <si>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</si>
  <si>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</si>
  <si>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</si>
  <si>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</si>
  <si>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</si>
  <si>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</si>
  <si>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</si>
  <si>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</si>
  <si>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</si>
  <si>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</si>
  <si>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</si>
  <si>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</si>
  <si>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</si>
  <si>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</si>
  <si>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</si>
  <si>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</si>
  <si>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</si>
  <si>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</si>
  <si>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</si>
  <si>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</si>
  <si>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</si>
  <si>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</si>
  <si>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</si>
  <si>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</si>
  <si>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</si>
  <si>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</si>
  <si>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</si>
  <si>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</si>
  <si>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</si>
  <si>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</si>
  <si>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</si>
  <si>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</si>
  <si>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</si>
  <si>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</si>
  <si>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</si>
  <si>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</si>
  <si>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</si>
  <si>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</si>
  <si>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</si>
  <si>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</si>
  <si>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</si>
  <si>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</si>
  <si>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</si>
  <si>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</si>
  <si>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</si>
  <si>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</si>
  <si>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</si>
  <si>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</si>
  <si>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</si>
  <si>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</si>
  <si>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</si>
  <si>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</si>
  <si>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</si>
  <si>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</si>
  <si>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</si>
  <si>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</si>
  <si>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</si>
  <si>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</si>
  <si>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</si>
  <si>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</si>
  <si>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</si>
  <si>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</si>
  <si>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</si>
  <si>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</si>
  <si>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</si>
  <si>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</si>
  <si>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</si>
  <si>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</si>
  <si>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</si>
  <si>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</si>
  <si>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</si>
  <si>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</si>
  <si>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</si>
  <si>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</si>
  <si>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</si>
  <si>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</si>
  <si>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</si>
  <si>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</si>
  <si>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</si>
  <si>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</si>
  <si>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</si>
  <si>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</si>
  <si>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</si>
  <si>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</si>
  <si>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</si>
  <si>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</si>
  <si>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</si>
  <si>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</si>
  <si>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</si>
  <si>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</si>
  <si>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</si>
  <si>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</si>
  <si>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</si>
  <si>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</si>
  <si>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</si>
  <si>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</si>
  <si>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</si>
  <si>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</si>
  <si>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</si>
  <si>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</si>
  <si>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</si>
  <si>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</si>
  <si>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</si>
  <si>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</si>
  <si>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</si>
  <si>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</si>
  <si>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</si>
  <si>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</si>
  <si>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</si>
  <si>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</si>
  <si>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</si>
  <si>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</si>
  <si>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</si>
  <si>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</si>
  <si>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</si>
  <si>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</si>
  <si>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</si>
  <si>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</si>
  <si>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</si>
  <si>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</si>
  <si>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</si>
  <si>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</si>
  <si>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</si>
  <si>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</si>
  <si>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</si>
  <si>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</si>
  <si>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</si>
  <si>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</si>
  <si>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</si>
  <si>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</si>
  <si>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</si>
  <si>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</si>
  <si>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</si>
  <si>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</si>
  <si>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</si>
  <si>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</si>
  <si>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</si>
  <si>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</si>
  <si>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</si>
  <si>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</si>
  <si>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</si>
  <si>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</si>
  <si>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</si>
  <si>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</si>
  <si>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</si>
  <si>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</si>
  <si>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</si>
  <si>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</si>
  <si>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</si>
  <si>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</si>
  <si>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</si>
  <si>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</si>
  <si>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</si>
  <si>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</si>
  <si>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</si>
  <si>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</si>
  <si>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</si>
  <si>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</si>
  <si>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</si>
  <si>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</si>
  <si>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</si>
  <si>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</si>
  <si>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</si>
  <si>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</si>
  <si>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</si>
  <si>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</si>
  <si>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</si>
  <si>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</si>
  <si>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</si>
  <si>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</si>
  <si>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</si>
  <si>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</si>
  <si>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</si>
  <si>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</si>
  <si>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</si>
  <si>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</si>
  <si>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</si>
  <si>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</si>
  <si>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</si>
  <si>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</si>
  <si>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</si>
  <si>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</si>
  <si>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</si>
  <si>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</si>
  <si>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</si>
  <si>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</si>
  <si>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</si>
  <si>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</si>
  <si>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</si>
  <si>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</si>
  <si>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</si>
  <si>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</si>
  <si>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</si>
  <si>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</si>
  <si>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</si>
  <si>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</si>
  <si>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</si>
  <si>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</si>
  <si>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</si>
  <si>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</si>
  <si>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</si>
  <si>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</si>
  <si>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</si>
  <si>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</si>
  <si>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</si>
  <si>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</si>
  <si>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</si>
  <si>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</si>
  <si>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</si>
  <si>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</si>
  <si>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</si>
  <si>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</si>
  <si>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</si>
  <si>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</si>
  <si>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</si>
  <si>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</si>
  <si>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</si>
  <si>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</si>
  <si>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</si>
  <si>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</si>
  <si>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</si>
  <si>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</si>
  <si>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</si>
  <si>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</si>
  <si>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</si>
  <si>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</si>
  <si>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</si>
  <si>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</si>
  <si>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</si>
  <si>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</si>
  <si>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</si>
  <si>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</si>
  <si>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</si>
  <si>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</si>
  <si>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</si>
  <si>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</si>
  <si>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</si>
  <si>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</si>
  <si>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</si>
  <si>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</si>
  <si>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</si>
  <si>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</si>
  <si>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</si>
  <si>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</si>
  <si>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</si>
  <si>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</si>
  <si>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</si>
  <si>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</si>
  <si>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</si>
  <si>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</si>
  <si>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</si>
  <si>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</si>
  <si>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</si>
  <si>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</si>
  <si>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</si>
  <si>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</si>
  <si>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</si>
  <si>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</si>
  <si>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</si>
  <si>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</si>
  <si>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</si>
  <si>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</si>
  <si>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</si>
  <si>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</si>
  <si>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</si>
  <si>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</si>
  <si>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</si>
  <si>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</si>
  <si>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</si>
  <si>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</si>
  <si>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</si>
  <si>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</si>
  <si>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</si>
  <si>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</si>
  <si>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</si>
  <si>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</si>
  <si>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</si>
  <si>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</si>
  <si>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</si>
  <si>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</si>
  <si>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</si>
  <si>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</si>
  <si>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</si>
  <si>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</si>
  <si>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</si>
  <si>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</si>
  <si>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</si>
  <si>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</si>
  <si>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</si>
  <si>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</si>
  <si>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</si>
  <si>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</si>
  <si>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</si>
  <si>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</si>
  <si>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</si>
  <si>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</si>
  <si>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</si>
  <si>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</si>
  <si>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</si>
  <si>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</si>
  <si>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</si>
  <si>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</si>
  <si>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</si>
  <si>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</si>
  <si>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</si>
  <si>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</si>
  <si>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</si>
  <si>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</si>
  <si>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</si>
  <si>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</si>
  <si>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</si>
  <si>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</si>
  <si>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</si>
  <si>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</si>
  <si>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</si>
  <si>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</si>
  <si>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</si>
  <si>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</si>
  <si>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</si>
  <si>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</si>
  <si>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</si>
  <si>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</si>
  <si>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</si>
  <si>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</si>
  <si>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</si>
  <si>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</si>
  <si>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</si>
  <si>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</si>
  <si>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</si>
  <si>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</si>
  <si>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</si>
  <si>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</si>
  <si>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</si>
  <si>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</si>
  <si>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</si>
  <si>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</si>
  <si>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</si>
  <si>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</si>
  <si>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</si>
  <si>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</si>
  <si>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</si>
  <si>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</si>
  <si>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</si>
  <si>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</si>
  <si>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</si>
  <si>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</si>
  <si>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</si>
  <si>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</si>
  <si>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</si>
  <si>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</si>
  <si>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</si>
  <si>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</si>
  <si>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</si>
  <si>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</si>
  <si>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</si>
  <si>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</si>
  <si>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</si>
  <si>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</si>
  <si>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</si>
  <si>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</si>
  <si>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</si>
  <si>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</si>
  <si>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</si>
  <si>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</si>
  <si>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</si>
  <si>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</si>
  <si>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</si>
  <si>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</si>
  <si>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</si>
  <si>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</si>
  <si>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</si>
  <si>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</si>
  <si>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</si>
  <si>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</si>
  <si>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</si>
  <si>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</si>
  <si>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</si>
  <si>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</si>
  <si>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</si>
  <si>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</si>
  <si>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</si>
  <si>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</si>
  <si>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</si>
  <si>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</si>
  <si>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</si>
  <si>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</si>
  <si>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</si>
  <si>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</si>
  <si>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</si>
  <si>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</si>
  <si>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</si>
  <si>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</si>
  <si>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</si>
  <si>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</si>
  <si>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</si>
  <si>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</si>
  <si>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</si>
  <si>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</si>
  <si>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</si>
  <si>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</si>
  <si>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</si>
  <si>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</si>
  <si>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</si>
  <si>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</si>
  <si>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</si>
  <si>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</si>
  <si>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</si>
  <si>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</si>
  <si>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</si>
  <si>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</si>
  <si>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</si>
  <si>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</si>
  <si>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</si>
  <si>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</si>
  <si>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</si>
  <si>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</si>
  <si>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</si>
  <si>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</si>
  <si>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</si>
  <si>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</si>
  <si>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</si>
  <si>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</si>
  <si>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</si>
  <si>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</si>
  <si>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</si>
  <si>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</si>
  <si>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</si>
  <si>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</si>
  <si>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</si>
  <si>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</si>
  <si>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</si>
  <si>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</si>
  <si>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</si>
  <si>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</si>
  <si>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</si>
  <si>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</si>
  <si>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</si>
  <si>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</si>
  <si>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</si>
  <si>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</si>
  <si>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</si>
  <si>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</si>
  <si>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</si>
  <si>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</si>
  <si>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</si>
  <si>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</si>
  <si>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</si>
  <si>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</si>
  <si>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</si>
  <si>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</si>
  <si>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</si>
  <si>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</si>
  <si>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</si>
  <si>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</si>
  <si>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</si>
  <si>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</si>
  <si>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</si>
  <si>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</si>
  <si>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</si>
  <si>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</si>
  <si>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</si>
  <si>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</si>
  <si>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</si>
  <si>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</si>
  <si>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</si>
  <si>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</si>
  <si>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</si>
  <si>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</si>
  <si>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</si>
  <si>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</si>
  <si>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</si>
  <si>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</si>
  <si>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</si>
  <si>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</si>
  <si>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</si>
  <si>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</si>
  <si>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</si>
  <si>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</si>
  <si>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</si>
  <si>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</si>
  <si>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</si>
  <si>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</si>
  <si>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</si>
  <si>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</si>
  <si>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</si>
  <si>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</si>
  <si>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</si>
  <si>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</si>
  <si>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</si>
  <si>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</si>
  <si>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</si>
  <si>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</si>
  <si>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</si>
  <si>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</si>
  <si>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</si>
  <si>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</si>
  <si>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</si>
  <si>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</si>
  <si>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</si>
  <si>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</si>
  <si>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</si>
  <si>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</si>
  <si>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</si>
  <si>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</si>
  <si>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</si>
  <si>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</si>
  <si>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</si>
  <si>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</si>
  <si>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</si>
  <si>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</si>
  <si>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</si>
  <si>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</si>
  <si>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</si>
  <si>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</si>
  <si>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</si>
  <si>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</si>
  <si>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</si>
  <si>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</si>
  <si>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</si>
  <si>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</si>
  <si>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</si>
  <si>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</si>
  <si>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</si>
  <si>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</si>
  <si>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</si>
  <si>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</si>
  <si>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</si>
  <si>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</si>
  <si>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</si>
  <si>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</si>
  <si>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</si>
  <si>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</si>
  <si>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</si>
  <si>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</si>
  <si>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</si>
  <si>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</si>
  <si>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</si>
  <si>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</si>
  <si>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</si>
  <si>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</si>
  <si>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</si>
  <si>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</si>
  <si>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</si>
  <si>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</si>
  <si>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</si>
  <si>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</si>
  <si>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</si>
  <si>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</si>
  <si>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</si>
  <si>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</si>
  <si>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</si>
  <si>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</si>
  <si>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</si>
  <si>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</si>
  <si>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</si>
  <si>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</si>
  <si>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</si>
  <si>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</si>
  <si>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</si>
  <si>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</si>
  <si>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</si>
  <si>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</si>
  <si>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</si>
  <si>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</si>
  <si>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</si>
  <si>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</si>
  <si>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</si>
  <si>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</si>
  <si>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</si>
  <si>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</si>
  <si>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</si>
  <si>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</si>
  <si>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</si>
  <si>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</si>
  <si>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</si>
  <si>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</si>
  <si>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</si>
  <si>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</si>
  <si>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</si>
  <si>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</si>
  <si>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</si>
  <si>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</si>
  <si>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</si>
  <si>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</si>
  <si>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</si>
  <si>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</si>
  <si>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</si>
  <si>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</si>
  <si>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</si>
  <si>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</si>
  <si>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</si>
  <si>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</si>
  <si>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</si>
  <si>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</si>
  <si>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</si>
  <si>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</si>
  <si>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</si>
  <si>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</si>
  <si>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</si>
  <si>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</si>
  <si>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</si>
  <si>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</si>
  <si>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</si>
  <si>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</si>
  <si>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</si>
  <si>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</si>
  <si>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</si>
  <si>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</si>
  <si>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</si>
  <si>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</si>
  <si>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</si>
  <si>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</si>
  <si>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</si>
  <si>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</si>
  <si>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</si>
  <si>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</si>
  <si>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</si>
  <si>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</si>
  <si>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</si>
  <si>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</si>
  <si>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</si>
  <si>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</si>
  <si>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</si>
  <si>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</si>
  <si>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</si>
  <si>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</si>
  <si>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</si>
  <si>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</si>
  <si>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</si>
  <si>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</si>
  <si>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</si>
  <si>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</si>
  <si>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</si>
  <si>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</si>
  <si>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</si>
  <si>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</si>
  <si>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</si>
  <si>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</si>
  <si>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</si>
  <si>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</si>
  <si>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</si>
  <si>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</si>
  <si>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</si>
  <si>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</si>
  <si>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</si>
  <si>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</si>
  <si>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</si>
  <si>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</si>
  <si>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</si>
  <si>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</si>
  <si>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</si>
  <si>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</si>
  <si>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</si>
  <si>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</si>
  <si>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</si>
  <si>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</si>
  <si>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</si>
  <si>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</si>
  <si>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</si>
  <si>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</si>
  <si>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</si>
  <si>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</si>
  <si>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</si>
  <si>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</si>
  <si>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</si>
  <si>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</si>
  <si>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</si>
  <si>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</si>
  <si>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</si>
  <si>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</si>
  <si>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</si>
  <si>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</si>
  <si>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</si>
  <si>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</si>
  <si>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</si>
  <si>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</si>
  <si>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</si>
  <si>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</si>
  <si>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</si>
  <si>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</si>
  <si>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</si>
  <si>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</si>
  <si>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</si>
  <si>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</si>
  <si>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</si>
  <si>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</si>
  <si>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</si>
  <si>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</si>
  <si>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</si>
  <si>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</si>
  <si>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</si>
  <si>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</si>
  <si>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</si>
  <si>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</si>
  <si>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</si>
  <si>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</si>
  <si>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</si>
  <si>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</si>
  <si>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</si>
  <si>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</si>
  <si>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</si>
  <si>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</si>
  <si>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</si>
  <si>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</si>
  <si>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</si>
  <si>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</si>
  <si>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</si>
  <si>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</si>
  <si>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</si>
  <si>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</si>
  <si>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</si>
  <si>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</si>
  <si>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</si>
  <si>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</si>
  <si>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</si>
  <si>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</si>
  <si>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</si>
  <si>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</si>
  <si>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</si>
  <si>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</si>
  <si>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</si>
  <si>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</si>
  <si>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</si>
  <si>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</si>
  <si>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</si>
  <si>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</si>
  <si>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</si>
  <si>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</si>
  <si>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</si>
  <si>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</si>
  <si>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</si>
  <si>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</si>
  <si>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</si>
  <si>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</si>
  <si>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</si>
  <si>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</si>
  <si>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</si>
  <si>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</si>
  <si>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</si>
  <si>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</si>
  <si>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</si>
  <si>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</si>
  <si>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</si>
  <si>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</si>
  <si>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</si>
  <si>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</si>
  <si>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</si>
  <si>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</si>
  <si>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</si>
  <si>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</si>
  <si>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</si>
  <si>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</si>
  <si>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</si>
  <si>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</si>
  <si>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</si>
  <si>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</si>
  <si>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</si>
  <si>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</si>
  <si>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</si>
  <si>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</si>
  <si>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</si>
  <si>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</si>
  <si>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</si>
  <si>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</si>
  <si>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</si>
  <si>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</si>
  <si>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</si>
  <si>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</si>
  <si>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</si>
  <si>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</si>
  <si>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</si>
  <si>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</si>
  <si>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</si>
  <si>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</si>
  <si>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</si>
  <si>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</si>
  <si>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</si>
  <si>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</si>
  <si>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</si>
  <si>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</si>
  <si>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</si>
  <si>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</si>
  <si>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</si>
  <si>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</si>
  <si>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</si>
  <si>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</si>
  <si>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</si>
  <si>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</si>
  <si>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</si>
  <si>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</si>
  <si>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</si>
  <si>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</si>
  <si>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</si>
  <si>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</si>
  <si>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</si>
  <si>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</si>
  <si>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</si>
  <si>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</si>
  <si>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</si>
  <si>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</si>
  <si>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</si>
  <si>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</si>
  <si>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</si>
  <si>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</si>
  <si>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</si>
  <si>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</si>
  <si>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</si>
  <si>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</si>
  <si>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</si>
  <si>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</si>
  <si>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</si>
  <si>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</si>
  <si>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</si>
  <si>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</si>
  <si>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</si>
  <si>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</si>
  <si>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</si>
  <si>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</si>
  <si>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</si>
  <si>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</si>
  <si>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</si>
  <si>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</si>
  <si>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</si>
  <si>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</si>
  <si>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</si>
  <si>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</si>
  <si>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</si>
  <si>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</si>
  <si>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</si>
  <si>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</si>
  <si>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</si>
  <si>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</si>
  <si>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</si>
  <si>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</si>
  <si>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</si>
  <si>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</si>
  <si>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</si>
  <si>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</si>
  <si>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</si>
  <si>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</si>
  <si>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</si>
  <si>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</si>
  <si>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</si>
  <si>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</si>
  <si>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</si>
  <si>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</si>
  <si>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</si>
  <si>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</si>
  <si>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</si>
  <si>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</si>
  <si>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</si>
  <si>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</si>
  <si>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</si>
  <si>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</si>
  <si>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</si>
  <si>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</si>
  <si>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</si>
  <si>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</si>
  <si>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</si>
  <si>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</si>
  <si>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</si>
  <si>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</si>
  <si>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</si>
  <si>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</si>
  <si>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</si>
  <si>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</si>
  <si>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</si>
  <si>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</si>
  <si>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</si>
  <si>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</si>
  <si>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</si>
  <si>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</si>
  <si>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</si>
  <si>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</si>
  <si>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</si>
  <si>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</si>
  <si>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</si>
  <si>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</si>
  <si>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</si>
  <si>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</si>
  <si>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</si>
  <si>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</si>
  <si>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</si>
  <si>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</si>
  <si>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</si>
  <si>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</si>
  <si>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</si>
  <si>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</si>
  <si>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</si>
  <si>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</si>
  <si>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</si>
  <si>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</si>
  <si>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</si>
  <si>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</si>
  <si>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</si>
  <si>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</si>
  <si>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</si>
  <si>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</si>
  <si>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</si>
  <si>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</si>
  <si>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</si>
  <si>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</si>
  <si>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</si>
  <si>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</si>
  <si>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</si>
  <si>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</si>
  <si>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</si>
  <si>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</si>
  <si>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</si>
  <si>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</si>
  <si>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</si>
  <si>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</si>
  <si>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</si>
  <si>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</si>
  <si>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</si>
  <si>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</si>
  <si>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</si>
  <si>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</si>
  <si>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</si>
  <si>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</si>
  <si>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</si>
  <si>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</si>
  <si>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</si>
  <si>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</si>
  <si>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</si>
  <si>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</si>
  <si>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</si>
  <si>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</si>
  <si>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</si>
  <si>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</si>
  <si>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</si>
  <si>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</si>
  <si>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</si>
  <si>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</si>
  <si>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</si>
  <si>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</si>
  <si>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</si>
  <si>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</si>
  <si>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</si>
  <si>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</si>
  <si>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</si>
  <si>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</si>
  <si>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</si>
  <si>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</si>
  <si>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</si>
  <si>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</si>
  <si>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</si>
  <si>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</si>
  <si>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</si>
  <si>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</si>
  <si>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</si>
  <si>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</si>
  <si>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</si>
  <si>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</si>
  <si>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</si>
  <si>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</si>
  <si>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</si>
  <si>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</si>
  <si>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</si>
  <si>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</si>
  <si>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</si>
  <si>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</si>
  <si>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</si>
  <si>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</si>
  <si>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</si>
  <si>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</si>
  <si>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</si>
  <si>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</si>
  <si>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</si>
  <si>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</si>
  <si>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</si>
  <si>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</si>
  <si>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</si>
  <si>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</si>
  <si>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</si>
  <si>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</si>
  <si>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</si>
  <si>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</si>
  <si>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</si>
  <si>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</si>
  <si>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</si>
  <si>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</si>
  <si>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</si>
  <si>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</si>
  <si>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</si>
  <si>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</si>
  <si>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</si>
  <si>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</si>
  <si>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</si>
  <si>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</si>
  <si>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</si>
  <si>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</si>
  <si>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</si>
  <si>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</si>
  <si>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</si>
  <si>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</si>
  <si>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</si>
  <si>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</si>
  <si>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</si>
  <si>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</si>
  <si>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</si>
  <si>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</si>
  <si>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</si>
  <si>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</si>
  <si>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</si>
  <si>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</si>
  <si>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</si>
  <si>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</si>
  <si>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</si>
  <si>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</si>
  <si>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</si>
  <si>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</si>
  <si>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</si>
  <si>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</si>
  <si>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</si>
  <si>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</si>
  <si>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</si>
  <si>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</si>
  <si>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</si>
  <si>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</si>
  <si>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</si>
  <si>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</si>
  <si>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</si>
  <si>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</si>
  <si>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</si>
  <si>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</si>
  <si>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</si>
  <si>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</si>
  <si>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</si>
  <si>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</si>
  <si>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</si>
  <si>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</si>
  <si>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</si>
  <si>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</si>
  <si>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</si>
  <si>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</si>
  <si>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</si>
  <si>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</si>
  <si>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</si>
  <si>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</si>
  <si>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</si>
  <si>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</si>
  <si>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</si>
  <si>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</si>
  <si>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</si>
  <si>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</si>
  <si>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</si>
  <si>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</si>
  <si>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</si>
  <si>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</si>
  <si>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</si>
  <si>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</si>
  <si>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</si>
  <si>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</si>
  <si>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</si>
  <si>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</si>
  <si>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</si>
  <si>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</si>
  <si>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</si>
  <si>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</si>
  <si>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</si>
  <si>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</si>
  <si>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</si>
  <si>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</si>
  <si>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</si>
  <si>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</si>
  <si>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</si>
  <si>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</si>
  <si>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</si>
  <si>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</si>
  <si>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</si>
  <si>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</si>
  <si>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</si>
  <si>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</si>
  <si>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</si>
  <si>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</si>
  <si>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</si>
  <si>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</si>
  <si>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</si>
  <si>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</si>
  <si>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</si>
  <si>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</si>
  <si>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</si>
  <si>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</si>
  <si>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</si>
  <si>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</si>
  <si>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</si>
  <si>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</si>
  <si>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</si>
  <si>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</si>
  <si>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</si>
  <si>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</si>
  <si>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</si>
  <si>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</si>
  <si>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</si>
  <si>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</si>
  <si>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</si>
  <si>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</si>
  <si>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</si>
  <si>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</si>
  <si>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</si>
  <si>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</si>
  <si>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</si>
  <si>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</si>
  <si>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</si>
  <si>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</si>
  <si>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</si>
  <si>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</si>
  <si>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</si>
  <si>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</si>
  <si>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</si>
  <si>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</si>
  <si>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</si>
  <si>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</si>
  <si>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</si>
  <si>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</si>
  <si>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</si>
  <si>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</si>
  <si>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</si>
  <si>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</si>
  <si>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</si>
  <si>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</si>
  <si>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</si>
  <si>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</si>
  <si>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</si>
  <si>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</si>
  <si>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</si>
  <si>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</si>
  <si>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</si>
  <si>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</si>
  <si>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</si>
  <si>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</si>
  <si>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</si>
  <si>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</si>
  <si>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</si>
  <si>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</si>
  <si>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</si>
  <si>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</si>
  <si>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</si>
  <si>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</si>
  <si>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</si>
  <si>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</si>
  <si>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</si>
  <si>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</si>
  <si>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</si>
  <si>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</si>
  <si>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</si>
  <si>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</si>
  <si>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</si>
  <si>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</si>
  <si>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</si>
  <si>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</si>
  <si>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</si>
  <si>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</si>
  <si>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</si>
  <si>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</si>
  <si>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</si>
  <si>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</si>
  <si>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</si>
  <si>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</si>
  <si>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</si>
  <si>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</si>
  <si>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</si>
  <si>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</si>
  <si>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</si>
  <si>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</si>
  <si>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</si>
  <si>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</si>
  <si>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</si>
  <si>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</si>
  <si>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</si>
  <si>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</si>
  <si>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</si>
  <si>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</si>
  <si>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</si>
  <si>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</si>
  <si>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</si>
  <si>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</si>
  <si>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</si>
  <si>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</si>
  <si>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</si>
  <si>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</si>
  <si>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</si>
  <si>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</si>
  <si>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</si>
  <si>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</si>
  <si>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</si>
  <si>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</si>
  <si>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</si>
  <si>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</si>
  <si>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</si>
  <si>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</si>
  <si>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</si>
  <si>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</si>
  <si>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</si>
  <si>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</si>
  <si>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</si>
  <si>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</si>
  <si>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</si>
  <si>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</si>
  <si>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</si>
  <si>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</si>
  <si>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</si>
  <si>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</si>
  <si>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</si>
  <si>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</si>
  <si>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</si>
  <si>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</si>
  <si>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</si>
  <si>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</si>
  <si>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</si>
  <si>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</si>
  <si>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</si>
  <si>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</si>
  <si>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</si>
  <si>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</si>
  <si>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</si>
  <si>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</si>
  <si>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</si>
  <si>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</si>
  <si>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</si>
  <si>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</si>
  <si>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</si>
  <si>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</si>
  <si>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</si>
  <si>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</si>
  <si>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</si>
  <si>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</si>
  <si>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</si>
  <si>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</si>
  <si>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</si>
  <si>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</si>
  <si>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</si>
  <si>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</si>
  <si>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</si>
  <si>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</si>
  <si>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</si>
  <si>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</si>
  <si>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</si>
  <si>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</si>
  <si>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</si>
  <si>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</si>
  <si>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</si>
  <si>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</si>
  <si>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</si>
  <si>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</si>
  <si>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</si>
  <si>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</si>
  <si>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</si>
  <si>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</si>
  <si>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</si>
  <si>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</si>
  <si>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</si>
  <si>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</si>
  <si>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</si>
  <si>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</si>
  <si>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</si>
  <si>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</si>
  <si>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</si>
  <si>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</si>
  <si>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</si>
  <si>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</si>
  <si>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</si>
  <si>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</si>
  <si>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</si>
  <si>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</si>
  <si>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</si>
  <si>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</si>
  <si>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</si>
  <si>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</si>
  <si>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</si>
  <si>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</si>
  <si>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</si>
  <si>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</si>
  <si>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</si>
  <si>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</si>
  <si>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</si>
  <si>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</si>
  <si>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</si>
  <si>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</si>
  <si>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</si>
  <si>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</si>
  <si>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</si>
  <si>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</si>
  <si>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</si>
  <si>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</si>
  <si>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</si>
  <si>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</si>
  <si>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</si>
  <si>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</si>
  <si>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</si>
  <si>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</si>
  <si>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</si>
  <si>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</si>
  <si>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</si>
  <si>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</si>
  <si>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</si>
  <si>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</si>
  <si>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</si>
  <si>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</si>
  <si>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</si>
  <si>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</si>
  <si>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</si>
  <si>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</si>
  <si>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</si>
  <si>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</si>
  <si>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</si>
  <si>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</si>
  <si>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</si>
  <si>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</si>
  <si>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</si>
  <si>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</si>
  <si>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</si>
  <si>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</si>
  <si>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</si>
  <si>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</si>
  <si>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</si>
  <si>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</si>
  <si>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</si>
  <si>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</si>
  <si>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</si>
  <si>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</si>
  <si>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</si>
  <si>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</si>
  <si>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</si>
  <si>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</si>
  <si>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</si>
  <si>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</si>
  <si>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</si>
  <si>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</si>
  <si>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</si>
  <si>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</si>
  <si>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</si>
  <si>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</si>
  <si>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</si>
  <si>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</si>
  <si>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</si>
  <si>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</si>
  <si>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</si>
  <si>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</si>
  <si>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</si>
  <si>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</si>
  <si>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</si>
  <si>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</si>
  <si>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</si>
  <si>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</si>
  <si>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</si>
  <si>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</si>
  <si>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</si>
  <si>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</si>
  <si>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</si>
  <si>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</si>
  <si>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</si>
  <si>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</si>
  <si>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</si>
  <si>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</si>
  <si>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</si>
  <si>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</si>
  <si>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</si>
  <si>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</si>
  <si>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</si>
  <si>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</si>
  <si>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</si>
  <si>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</si>
  <si>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</si>
  <si>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</si>
  <si>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</si>
  <si>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</si>
  <si>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</si>
  <si>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</si>
  <si>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</si>
  <si>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</si>
  <si>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</si>
  <si>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</si>
  <si>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</si>
  <si>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</si>
  <si>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</si>
  <si>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</si>
  <si>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</si>
  <si>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</si>
  <si>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</si>
  <si>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</si>
  <si>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</si>
  <si>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</si>
  <si>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</si>
  <si>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</si>
  <si>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</si>
  <si>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</si>
  <si>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</si>
  <si>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</si>
  <si>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</si>
  <si>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</si>
  <si>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</si>
  <si>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</si>
  <si>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</si>
  <si>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</si>
  <si>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</si>
  <si>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</si>
  <si>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</si>
  <si>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</si>
  <si>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</si>
  <si>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</si>
  <si>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</si>
  <si>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</si>
  <si>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</si>
  <si>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</si>
  <si>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</si>
  <si>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</si>
  <si>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</si>
  <si>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</si>
  <si>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</si>
  <si>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</si>
  <si>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</si>
  <si>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</si>
  <si>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</si>
  <si>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</si>
  <si>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</si>
  <si>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</si>
  <si>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</si>
  <si>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</si>
  <si>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</si>
  <si>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</si>
  <si>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</si>
  <si>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</si>
  <si>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</si>
  <si>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</si>
  <si>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</si>
  <si>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</si>
  <si>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</si>
  <si>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</si>
  <si>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</si>
  <si>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</si>
  <si>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</si>
  <si>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</si>
  <si>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</si>
  <si>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</si>
  <si>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</si>
  <si>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</si>
  <si>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</si>
  <si>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</si>
  <si>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</si>
  <si>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</si>
  <si>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</si>
  <si>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</si>
  <si>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</si>
  <si>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</si>
  <si>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</si>
  <si>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</si>
  <si>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</si>
  <si>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</si>
  <si>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</si>
  <si>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</si>
  <si>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</si>
  <si>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</si>
  <si>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</si>
  <si>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</si>
  <si>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</si>
  <si>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</si>
  <si>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</si>
  <si>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</si>
  <si>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</si>
  <si>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</si>
  <si>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</si>
  <si>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</si>
  <si>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</si>
  <si>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</si>
  <si>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</si>
  <si>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</si>
  <si>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</si>
  <si>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</si>
  <si>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</si>
  <si>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</si>
  <si>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</si>
  <si>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</si>
  <si>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</si>
  <si>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</si>
  <si>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</si>
  <si>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</si>
  <si>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</si>
  <si>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</si>
  <si>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</si>
  <si>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</si>
  <si>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</si>
  <si>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</si>
  <si>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</si>
  <si>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</si>
  <si>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</si>
  <si>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</si>
  <si>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</si>
  <si>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</si>
  <si>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</si>
  <si>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</si>
  <si>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</si>
  <si>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</si>
  <si>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</si>
  <si>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</si>
  <si>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</si>
  <si>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</si>
  <si>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</si>
  <si>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</si>
  <si>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</si>
  <si>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</si>
  <si>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</si>
  <si>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</si>
  <si>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</si>
  <si>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</si>
  <si>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</si>
  <si>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</si>
  <si>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</si>
  <si>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</si>
  <si>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</si>
  <si>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</si>
  <si>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</si>
  <si>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</si>
  <si>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</si>
  <si>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</si>
  <si>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</si>
  <si>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</si>
  <si>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</si>
  <si>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</si>
  <si>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</si>
  <si>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</si>
  <si>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</si>
  <si>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</si>
  <si>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</si>
  <si>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</si>
  <si>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</si>
  <si>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</si>
  <si>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</si>
  <si>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</si>
  <si>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</si>
  <si>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</si>
  <si>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</si>
  <si>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</si>
  <si>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</si>
  <si>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</si>
  <si>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</si>
  <si>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</si>
  <si>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</si>
  <si>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</si>
  <si>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</si>
  <si>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</si>
  <si>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</si>
  <si>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</si>
  <si>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</si>
  <si>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</si>
  <si>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</si>
  <si>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</si>
  <si>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</si>
  <si>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</si>
  <si>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</si>
  <si>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</si>
  <si>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</si>
  <si>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</si>
  <si>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</si>
  <si>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</si>
  <si>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</si>
  <si>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</si>
  <si>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</si>
  <si>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</si>
  <si>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</si>
  <si>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</si>
  <si>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</si>
  <si>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</si>
  <si>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</si>
  <si>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</si>
  <si>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</si>
  <si>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</si>
  <si>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</si>
  <si>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</si>
  <si>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</si>
  <si>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</si>
  <si>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</si>
  <si>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</si>
  <si>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</si>
  <si>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</si>
  <si>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</si>
  <si>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</si>
  <si>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</si>
  <si>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</si>
  <si>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</si>
  <si>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</si>
  <si>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</si>
  <si>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</si>
  <si>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</si>
  <si>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</si>
  <si>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</si>
  <si>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</si>
  <si>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</si>
  <si>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</si>
  <si>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</si>
  <si>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</si>
  <si>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</si>
  <si>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</si>
  <si>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</si>
  <si>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</si>
  <si>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</si>
  <si>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</si>
  <si>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</si>
  <si>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</si>
  <si>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</si>
  <si>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</si>
  <si>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</si>
  <si>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</si>
  <si>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</si>
  <si>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</si>
  <si>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</si>
  <si>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</si>
  <si>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</si>
  <si>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</si>
  <si>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</si>
  <si>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</si>
  <si>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</si>
  <si>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</si>
  <si>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</si>
  <si>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</si>
  <si>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</si>
  <si>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</si>
  <si>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</si>
  <si>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</si>
  <si>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</si>
  <si>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</si>
  <si>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</si>
  <si>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</si>
  <si>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</si>
  <si>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</si>
  <si>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</si>
  <si>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</si>
  <si>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</si>
  <si>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</si>
  <si>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</si>
  <si>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</si>
  <si>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</si>
  <si>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</si>
  <si>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</si>
  <si>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</si>
  <si>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</si>
  <si>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</si>
  <si>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</si>
  <si>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</si>
  <si>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</si>
  <si>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</si>
  <si>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</si>
  <si>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</si>
  <si>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</si>
  <si>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</si>
  <si>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</si>
  <si>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</si>
  <si>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</si>
  <si>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</si>
  <si>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</si>
  <si>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</si>
  <si>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</si>
  <si>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</si>
  <si>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</si>
  <si>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</si>
  <si>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</si>
  <si>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</si>
  <si>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</si>
  <si>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</si>
  <si>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</si>
  <si>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</si>
  <si>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</si>
  <si>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</si>
  <si>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</si>
  <si>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</si>
  <si>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</si>
  <si>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</si>
  <si>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</si>
  <si>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</si>
  <si>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</si>
  <si>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</si>
  <si>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</si>
  <si>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</si>
  <si>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</si>
  <si>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</si>
  <si>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</si>
  <si>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</si>
  <si>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</si>
  <si>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</si>
  <si>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</si>
  <si>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</si>
  <si>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</si>
  <si>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</si>
  <si>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</si>
  <si>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</si>
  <si>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</si>
  <si>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</si>
  <si>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</si>
  <si>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</si>
  <si>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</si>
  <si>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</si>
  <si>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</si>
  <si>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</si>
  <si>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</si>
  <si>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</si>
  <si>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</si>
  <si>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</si>
  <si>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</si>
  <si>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</si>
  <si>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</si>
  <si>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</si>
  <si>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</si>
  <si>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</si>
  <si>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</si>
  <si>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</si>
  <si>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</si>
  <si>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</si>
  <si>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</si>
  <si>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</si>
  <si>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</si>
  <si>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</si>
  <si>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</si>
  <si>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</si>
  <si>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</si>
  <si>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</si>
  <si>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</si>
  <si>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</si>
  <si>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</si>
  <si>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</si>
  <si>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</si>
  <si>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</si>
  <si>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</si>
  <si>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</si>
  <si>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</si>
  <si>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</si>
  <si>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</si>
  <si>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</si>
  <si>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</si>
  <si>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</si>
  <si>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</si>
  <si>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</si>
  <si>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</si>
  <si>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</si>
  <si>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</si>
  <si>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</si>
  <si>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</si>
  <si>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</si>
  <si>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</si>
  <si>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</si>
  <si>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</si>
  <si>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</si>
  <si>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</si>
  <si>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</si>
  <si>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</si>
  <si>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</si>
  <si>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</si>
  <si>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</si>
  <si>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</si>
  <si>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</si>
  <si>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</si>
  <si>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</si>
  <si>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</si>
  <si>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</si>
  <si>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</si>
  <si>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</si>
  <si>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</si>
  <si>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</si>
  <si>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</si>
  <si>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</si>
  <si>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</si>
  <si>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</si>
  <si>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</si>
  <si>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</si>
  <si>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</si>
  <si>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</si>
  <si>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</si>
  <si>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</si>
  <si>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</si>
  <si>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</si>
  <si>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</si>
  <si>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</si>
  <si>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</si>
  <si>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</si>
  <si>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</si>
  <si>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</si>
  <si>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</si>
  <si>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</si>
  <si>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</si>
  <si>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</si>
  <si>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</si>
  <si>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</si>
  <si>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</si>
  <si>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</si>
  <si>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</si>
  <si>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</si>
  <si>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</si>
  <si>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</si>
  <si>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</si>
  <si>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</si>
  <si>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</si>
  <si>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</si>
  <si>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</si>
  <si>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</si>
  <si>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</si>
  <si>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</si>
  <si>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</si>
  <si>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</si>
  <si>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</si>
  <si>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</si>
  <si>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</si>
  <si>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</si>
  <si>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</si>
  <si>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</si>
  <si>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</si>
  <si>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</si>
  <si>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</si>
  <si>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</si>
  <si>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</si>
  <si>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</si>
  <si>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</si>
  <si>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</si>
  <si>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</si>
  <si>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</si>
  <si>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</si>
  <si>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</si>
  <si>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</si>
  <si>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</si>
  <si>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</si>
  <si>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</si>
  <si>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</si>
  <si>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</si>
  <si>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</si>
  <si>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</si>
  <si>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</si>
  <si>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</si>
  <si>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</si>
  <si>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</si>
  <si>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</si>
  <si>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</si>
  <si>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</si>
  <si>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</si>
  <si>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</si>
  <si>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</si>
  <si>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</si>
  <si>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</si>
  <si>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</si>
  <si>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</si>
  <si>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</si>
  <si>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</si>
  <si>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</si>
  <si>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</si>
  <si>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</si>
  <si>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</si>
  <si>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</si>
  <si>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</si>
  <si>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</si>
  <si>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</si>
  <si>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</si>
  <si>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</si>
  <si>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</si>
  <si>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</si>
  <si>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</si>
  <si>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</si>
  <si>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</si>
  <si>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</si>
  <si>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</si>
  <si>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</si>
  <si>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</si>
  <si>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</si>
  <si>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</si>
  <si>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</si>
  <si>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</si>
  <si>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</si>
  <si>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</si>
  <si>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</si>
  <si>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</si>
  <si>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</si>
  <si>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</si>
  <si>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</si>
  <si>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</si>
  <si>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</si>
  <si>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</si>
  <si>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</si>
  <si>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</si>
  <si>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</si>
  <si>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</si>
  <si>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</si>
  <si>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</si>
  <si>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</si>
  <si>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</si>
  <si>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</si>
  <si>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</si>
  <si>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</si>
  <si>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</si>
  <si>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</si>
  <si>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</si>
  <si>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</si>
  <si>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</si>
  <si>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</si>
  <si>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</si>
  <si>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</si>
  <si>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</si>
  <si>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</si>
  <si>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</si>
  <si>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</si>
  <si>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</si>
  <si>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</si>
  <si>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</si>
  <si>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</si>
  <si>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</si>
  <si>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</si>
  <si>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</si>
  <si>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</si>
  <si>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</si>
  <si>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</si>
  <si>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</si>
  <si>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</si>
  <si>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</si>
  <si>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</si>
  <si>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</si>
  <si>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</si>
  <si>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</si>
  <si>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</si>
  <si>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</si>
  <si>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</si>
  <si>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</si>
  <si>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</si>
  <si>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</si>
  <si>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</si>
  <si>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</si>
  <si>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</si>
  <si>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</si>
  <si>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</si>
  <si>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</si>
  <si>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</si>
  <si>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</si>
  <si>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</si>
  <si>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</si>
  <si>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</si>
  <si>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</si>
  <si>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</si>
  <si>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</si>
  <si>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</si>
  <si>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</si>
  <si>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</si>
  <si>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</si>
  <si>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</si>
  <si>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</si>
  <si>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</si>
  <si>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</si>
  <si>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</si>
  <si>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</si>
  <si>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</si>
  <si>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</si>
  <si>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</si>
  <si>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</si>
  <si>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</si>
  <si>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</si>
  <si>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</si>
  <si>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</si>
  <si>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</si>
  <si>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</si>
  <si>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</si>
  <si>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</si>
  <si>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</si>
  <si>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</si>
  <si>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</si>
  <si>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</si>
  <si>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</si>
  <si>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</si>
  <si>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</si>
  <si>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</si>
  <si>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</si>
  <si>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</si>
  <si>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</si>
  <si>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</si>
  <si>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</si>
  <si>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</si>
  <si>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</si>
  <si>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</si>
  <si>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</si>
  <si>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</si>
  <si>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</si>
  <si>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</si>
  <si>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</si>
  <si>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</si>
  <si>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</si>
  <si>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</si>
  <si>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</si>
  <si>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</si>
  <si>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</si>
  <si>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</si>
  <si>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</si>
  <si>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</si>
  <si>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</si>
  <si>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</si>
  <si>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</si>
  <si>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</si>
  <si>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</si>
  <si>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</si>
  <si>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</si>
  <si>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</si>
  <si>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</si>
  <si>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</si>
  <si>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</si>
  <si>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</si>
  <si>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</si>
  <si>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</si>
  <si>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</si>
  <si>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</si>
  <si>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</si>
  <si>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</si>
  <si>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</si>
  <si>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</si>
  <si>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</si>
  <si>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</si>
  <si>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</si>
  <si>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</si>
  <si>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</si>
  <si>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</si>
  <si>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</si>
  <si>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</si>
  <si>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</si>
  <si>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</si>
  <si>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</si>
  <si>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</si>
  <si>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</si>
  <si>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</si>
  <si>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</si>
  <si>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</si>
  <si>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</si>
  <si>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</si>
  <si>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</si>
  <si>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</si>
  <si>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</si>
  <si>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</si>
  <si>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</si>
  <si>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</si>
  <si>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</si>
  <si>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</si>
  <si>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</si>
  <si>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</si>
  <si>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</si>
  <si>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</si>
  <si>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</si>
  <si>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</si>
  <si>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</si>
  <si>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</si>
  <si>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</si>
  <si>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</si>
  <si>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</si>
  <si>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</si>
  <si>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</si>
  <si>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</si>
  <si>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</si>
  <si>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</si>
  <si>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</si>
  <si>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</si>
  <si>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</si>
  <si>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</si>
  <si>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</si>
  <si>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</si>
  <si>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</si>
  <si>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</si>
  <si>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</si>
  <si>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</si>
  <si>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</si>
  <si>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</si>
  <si>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</si>
  <si>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</si>
  <si>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</si>
  <si>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</si>
  <si>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</si>
  <si>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</si>
  <si>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</si>
  <si>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</si>
  <si>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</si>
  <si>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</si>
  <si>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</si>
  <si>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</si>
  <si>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</si>
  <si>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</si>
  <si>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</si>
  <si>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</si>
  <si>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</si>
  <si>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</si>
  <si>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</si>
  <si>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</si>
  <si>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</si>
  <si>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</si>
  <si>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</si>
  <si>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</si>
  <si>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</si>
  <si>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</si>
  <si>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</si>
  <si>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</si>
  <si>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</si>
  <si>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</si>
  <si>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</si>
  <si>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</si>
  <si>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</si>
  <si>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</si>
  <si>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</si>
  <si>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</si>
  <si>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</si>
  <si>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</si>
  <si>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</si>
  <si>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</si>
  <si>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</si>
  <si>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</si>
  <si>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</si>
  <si>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</si>
  <si>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</si>
  <si>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</si>
  <si>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</si>
  <si>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</si>
  <si>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</si>
  <si>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</si>
  <si>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</si>
  <si>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</si>
  <si>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</si>
  <si>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</si>
  <si>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</si>
  <si>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</si>
  <si>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</si>
  <si>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</si>
  <si>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</si>
  <si>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</si>
  <si>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</si>
  <si>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</si>
  <si>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</si>
  <si>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</si>
  <si>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</si>
  <si>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</si>
  <si>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</si>
  <si>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</si>
  <si>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</si>
  <si>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</si>
  <si>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</si>
  <si>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</si>
  <si>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</si>
  <si>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</si>
  <si>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</si>
  <si>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</si>
  <si>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</si>
  <si>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</si>
  <si>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</si>
  <si>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</si>
  <si>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</si>
  <si>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</si>
  <si>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</si>
  <si>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</si>
  <si>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</si>
  <si>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</si>
  <si>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</si>
  <si>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</si>
  <si>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</si>
  <si>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</si>
  <si>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</si>
  <si>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</si>
  <si>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</si>
  <si>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</si>
  <si>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</si>
  <si>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</si>
  <si>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</si>
  <si>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</si>
  <si>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</si>
  <si>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</si>
  <si>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</si>
  <si>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</si>
  <si>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</si>
  <si>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</si>
  <si>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</si>
  <si>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</si>
  <si>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</si>
  <si>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</si>
  <si>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</si>
  <si>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</si>
  <si>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</si>
  <si>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</si>
  <si>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</si>
  <si>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</si>
  <si>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</si>
  <si>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</si>
  <si>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</si>
  <si>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</si>
  <si>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</si>
  <si>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</si>
  <si>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</si>
  <si>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</si>
  <si>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</si>
  <si>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</si>
  <si>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</si>
  <si>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</si>
  <si>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</si>
  <si>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</si>
  <si>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</si>
  <si>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</si>
  <si>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</si>
  <si>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</si>
  <si>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</si>
  <si>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</si>
  <si>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</si>
  <si>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</si>
  <si>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</si>
  <si>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</si>
  <si>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</si>
  <si>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</si>
  <si>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</si>
  <si>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</si>
  <si>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</si>
  <si>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</si>
  <si>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</si>
  <si>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</si>
  <si>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</si>
  <si>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</si>
  <si>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</si>
  <si>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</si>
  <si>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</si>
  <si>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</si>
  <si>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</si>
  <si>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</si>
  <si>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</si>
  <si>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</si>
  <si>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</si>
  <si>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</si>
  <si>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</si>
  <si>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</si>
  <si>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</si>
  <si>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</si>
  <si>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</si>
  <si>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</si>
  <si>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</si>
  <si>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</si>
  <si>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</si>
  <si>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</si>
  <si>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</si>
  <si>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</si>
  <si>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</si>
  <si>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</si>
  <si>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</si>
  <si>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</si>
  <si>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</si>
  <si>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</si>
  <si>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</si>
  <si>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</si>
  <si>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</si>
  <si>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</si>
  <si>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</si>
  <si>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</si>
  <si>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</si>
  <si>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</si>
  <si>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</si>
  <si>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</si>
  <si>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</si>
  <si>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</si>
  <si>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</si>
  <si>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</si>
  <si>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</si>
  <si>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</si>
  <si>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</si>
  <si>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</si>
  <si>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</si>
  <si>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</si>
  <si>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</si>
  <si>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</si>
  <si>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</si>
  <si>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</si>
  <si>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</si>
  <si>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</si>
  <si>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</si>
  <si>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</si>
  <si>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</si>
  <si>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</si>
  <si>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</si>
  <si>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</si>
  <si>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</si>
  <si>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</si>
  <si>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</si>
  <si>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</si>
  <si>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</si>
  <si>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</si>
  <si>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</si>
  <si>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</si>
  <si>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</si>
  <si>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</si>
  <si>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</si>
  <si>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</si>
  <si>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</si>
  <si>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</si>
  <si>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</si>
  <si>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</si>
  <si>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</si>
  <si>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</si>
  <si>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</si>
  <si>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</si>
  <si>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</si>
  <si>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</si>
  <si>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</si>
  <si>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</si>
  <si>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</si>
  <si>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</si>
  <si>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</si>
  <si>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</si>
  <si>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</si>
  <si>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</si>
  <si>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</si>
  <si>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</si>
  <si>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</si>
  <si>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</si>
  <si>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</si>
  <si>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</si>
  <si>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</si>
  <si>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</si>
  <si>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</si>
  <si>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</si>
  <si>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</si>
  <si>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</si>
  <si>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</si>
  <si>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</si>
  <si>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</si>
  <si>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</si>
  <si>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</si>
  <si>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</si>
  <si>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</si>
  <si>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</si>
  <si>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</si>
  <si>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</si>
  <si>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</si>
  <si>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</si>
  <si>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</si>
  <si>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</si>
  <si>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</si>
  <si>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</si>
  <si>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</si>
  <si>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</si>
  <si>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</si>
  <si>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</si>
  <si>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</si>
  <si>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</si>
  <si>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</si>
  <si>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</si>
  <si>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</si>
  <si>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</si>
  <si>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</si>
  <si>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</si>
  <si>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</si>
  <si>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</si>
  <si>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</si>
  <si>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</si>
  <si>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</si>
  <si>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</si>
  <si>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</si>
  <si>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</si>
  <si>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</si>
  <si>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</si>
  <si>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</si>
  <si>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</si>
  <si>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</si>
  <si>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</si>
  <si>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</si>
  <si>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</si>
  <si>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</si>
  <si>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</si>
  <si>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</si>
  <si>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</si>
  <si>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</si>
  <si>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</si>
  <si>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</si>
  <si>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</si>
  <si>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</si>
  <si>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</si>
  <si>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</si>
  <si>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</si>
  <si>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</si>
  <si>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</si>
  <si>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</si>
  <si>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</si>
  <si>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</si>
  <si>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</si>
  <si>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</si>
  <si>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</si>
  <si>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</si>
  <si>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</si>
  <si>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</si>
  <si>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</si>
  <si>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</si>
  <si>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</si>
  <si>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</si>
  <si>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</si>
  <si>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</si>
  <si>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</si>
  <si>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</si>
  <si>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</si>
  <si>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</si>
  <si>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</si>
  <si>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</si>
  <si>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</si>
  <si>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</si>
  <si>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</si>
  <si>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</si>
  <si>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</si>
  <si>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</si>
  <si>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</si>
  <si>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</si>
  <si>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</si>
  <si>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</si>
  <si>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</si>
  <si>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</si>
  <si>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</si>
  <si>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</si>
  <si>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</si>
  <si>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</si>
  <si>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</si>
  <si>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</si>
  <si>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</si>
  <si>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</si>
  <si>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</si>
  <si>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</si>
  <si>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</si>
  <si>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</si>
  <si>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</si>
  <si>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</si>
  <si>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</si>
  <si>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</si>
  <si>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</si>
  <si>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</si>
  <si>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</si>
  <si>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</si>
  <si>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</si>
  <si>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</si>
  <si>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</si>
  <si>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</si>
  <si>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</si>
  <si>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</si>
  <si>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</si>
  <si>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</si>
  <si>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</si>
  <si>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</si>
  <si>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</si>
  <si>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</si>
  <si>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</si>
  <si>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</si>
  <si>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</si>
  <si>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</si>
  <si>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</si>
  <si>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</si>
  <si>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</si>
  <si>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</si>
  <si>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</si>
  <si>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</si>
  <si>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</si>
  <si>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</si>
  <si>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</si>
  <si>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</si>
  <si>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</si>
  <si>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</si>
  <si>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</si>
  <si>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</si>
  <si>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</si>
  <si>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</si>
  <si>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</si>
  <si>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</si>
  <si>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</si>
  <si>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</si>
  <si>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</si>
  <si>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</si>
  <si>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</si>
  <si>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</si>
  <si>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</si>
  <si>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</si>
  <si>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</si>
  <si>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</si>
  <si>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</si>
  <si>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</si>
  <si>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</si>
  <si>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</si>
  <si>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</si>
  <si>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</si>
  <si>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</si>
  <si>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</si>
  <si>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</si>
  <si>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</si>
  <si>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</si>
  <si>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</si>
  <si>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</si>
  <si>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</si>
  <si>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</si>
  <si>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</si>
  <si>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</si>
  <si>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</si>
  <si>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</si>
  <si>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</si>
  <si>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</si>
  <si>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</si>
  <si>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</si>
  <si>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</si>
  <si>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</si>
  <si>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</si>
  <si>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</si>
  <si>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</si>
  <si>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</si>
  <si>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</si>
  <si>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</si>
  <si>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</si>
  <si>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</si>
  <si>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</si>
  <si>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</si>
  <si>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</si>
  <si>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</si>
  <si>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</si>
  <si>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</si>
  <si>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</si>
  <si>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</si>
  <si>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</si>
  <si>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</si>
  <si>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</si>
  <si>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</si>
  <si>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</si>
  <si>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</si>
  <si>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</si>
  <si>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</si>
  <si>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</si>
  <si>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</si>
  <si>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</si>
  <si>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</si>
  <si>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</si>
  <si>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</si>
  <si>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</si>
  <si>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</si>
  <si>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</si>
  <si>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</si>
  <si>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</si>
  <si>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</si>
  <si>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</si>
  <si>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</si>
  <si>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</si>
  <si>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</si>
  <si>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</si>
  <si>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</si>
  <si>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</si>
  <si>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</si>
  <si>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</si>
  <si>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</si>
  <si>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</si>
  <si>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</si>
  <si>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</si>
  <si>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</si>
  <si>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</si>
  <si>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</si>
  <si>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</si>
  <si>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</si>
  <si>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</si>
  <si>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</si>
  <si>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</si>
  <si>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</si>
  <si>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</si>
  <si>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</si>
  <si>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</si>
  <si>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</si>
  <si>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</si>
  <si>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</si>
  <si>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</si>
  <si>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</si>
  <si>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</si>
  <si>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</si>
  <si>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</si>
  <si>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</si>
  <si>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</si>
  <si>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</si>
  <si>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</si>
  <si>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</si>
  <si>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</si>
  <si>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</si>
  <si>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</si>
  <si>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</si>
  <si>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</si>
  <si>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</si>
  <si>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</si>
  <si>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</si>
  <si>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</si>
  <si>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</si>
  <si>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</si>
  <si>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</si>
  <si>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</si>
  <si>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</si>
  <si>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</si>
  <si>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</si>
  <si>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</si>
  <si>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</si>
  <si>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</si>
  <si>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</si>
  <si>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</si>
  <si>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</si>
  <si>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</si>
  <si>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</si>
  <si>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</si>
  <si>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</si>
  <si>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</si>
  <si>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</si>
  <si>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</si>
  <si>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</si>
  <si>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</si>
  <si>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</si>
  <si>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</si>
  <si>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</si>
  <si>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</si>
  <si>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</si>
  <si>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</si>
  <si>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</si>
  <si>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</si>
  <si>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</si>
  <si>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</si>
  <si>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</si>
  <si>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</si>
  <si>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</si>
  <si>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</si>
  <si>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</si>
  <si>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</si>
  <si>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</si>
  <si>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</si>
  <si>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</si>
  <si>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</si>
  <si>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</si>
  <si>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</si>
  <si>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</si>
  <si>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</si>
  <si>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</si>
  <si>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</si>
  <si>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</si>
  <si>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</si>
  <si>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</si>
  <si>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</si>
  <si>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</si>
  <si>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</si>
  <si>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</si>
  <si>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</si>
  <si>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</si>
  <si>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</si>
  <si>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</si>
  <si>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</si>
  <si>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</si>
  <si>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</si>
  <si>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</si>
  <si>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</si>
  <si>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</si>
  <si>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</si>
  <si>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</si>
  <si>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</si>
  <si>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</si>
  <si>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</si>
  <si>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</si>
  <si>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</si>
  <si>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</si>
  <si>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</si>
  <si>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</si>
  <si>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</si>
  <si>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</si>
  <si>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</si>
  <si>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</si>
  <si>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</si>
  <si>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</si>
  <si>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</si>
  <si>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</si>
  <si>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</si>
  <si>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</si>
  <si>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</si>
  <si>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</si>
  <si>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</si>
  <si>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</si>
  <si>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</si>
  <si>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</si>
  <si>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</si>
  <si>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</si>
  <si>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</si>
  <si>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</si>
  <si>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</si>
  <si>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</si>
  <si>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</si>
  <si>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</si>
  <si>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</si>
  <si>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</si>
  <si>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</si>
  <si>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</si>
  <si>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</si>
  <si>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</si>
  <si>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</si>
  <si>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</si>
  <si>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</si>
  <si>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</si>
  <si>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</si>
  <si>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</si>
  <si>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</si>
  <si>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</si>
  <si>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</si>
  <si>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</si>
  <si>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</si>
  <si>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</si>
  <si>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</si>
  <si>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</si>
  <si>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</si>
  <si>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</si>
  <si>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</si>
  <si>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</si>
  <si>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</si>
  <si>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</si>
  <si>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</si>
  <si>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</si>
  <si>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</si>
  <si>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</si>
  <si>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</si>
  <si>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</si>
  <si>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</si>
  <si>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</si>
  <si>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</si>
  <si>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</si>
  <si>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</si>
  <si>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</si>
  <si>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</si>
  <si>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</si>
  <si>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</si>
  <si>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</si>
  <si>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</si>
  <si>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</si>
  <si>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</si>
  <si>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</si>
  <si>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</si>
  <si>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</si>
  <si>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</si>
  <si>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</si>
  <si>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</si>
  <si>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</si>
  <si>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</si>
  <si>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</si>
  <si>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</si>
  <si>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</si>
  <si>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</si>
  <si>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</si>
  <si>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</si>
  <si>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</si>
  <si>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</si>
  <si>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</si>
  <si>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</si>
  <si>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</si>
  <si>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</si>
  <si>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</si>
  <si>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</si>
  <si>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</si>
  <si>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</si>
  <si>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</si>
  <si>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</si>
  <si>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</si>
  <si>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</si>
  <si>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</si>
  <si>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</si>
  <si>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</si>
  <si>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</si>
  <si>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</si>
  <si>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</si>
  <si>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</si>
  <si>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</si>
  <si>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</si>
  <si>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</si>
  <si>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</si>
  <si>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</si>
  <si>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</si>
  <si>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</si>
  <si>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</si>
  <si>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</si>
  <si>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</si>
  <si>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</si>
  <si>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</si>
  <si>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</si>
  <si>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</si>
  <si>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</si>
  <si>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</si>
  <si>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</si>
  <si>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</si>
  <si>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</si>
  <si>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</si>
  <si>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</si>
  <si>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</si>
  <si>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</si>
  <si>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</si>
  <si>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</si>
  <si>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</si>
  <si>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</si>
  <si>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</si>
  <si>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</si>
  <si>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</si>
  <si>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</si>
  <si>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</si>
  <si>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</si>
  <si>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</si>
  <si>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</si>
  <si>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</si>
  <si>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</si>
  <si>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</si>
  <si>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</si>
  <si>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</si>
  <si>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</si>
  <si>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</si>
  <si>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</si>
  <si>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</si>
  <si>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</si>
  <si>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</si>
  <si>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</si>
  <si>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</si>
  <si>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</si>
  <si>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</si>
  <si>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</si>
  <si>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</si>
  <si>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</si>
  <si>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</si>
  <si>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</si>
  <si>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</si>
  <si>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</si>
  <si>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</si>
  <si>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</si>
  <si>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</si>
  <si>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</si>
  <si>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</si>
  <si>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</si>
  <si>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</si>
  <si>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</si>
  <si>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</si>
  <si>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</si>
  <si>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</si>
  <si>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</si>
  <si>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</si>
  <si>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</si>
  <si>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</si>
  <si>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</si>
  <si>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</si>
  <si>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</si>
  <si>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</si>
  <si>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</si>
  <si>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</si>
  <si>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</si>
  <si>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</si>
  <si>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</si>
  <si>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</si>
  <si>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</si>
  <si>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</si>
  <si>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</si>
  <si>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</si>
  <si>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</si>
  <si>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</si>
  <si>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</si>
  <si>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</si>
  <si>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</si>
  <si>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</si>
  <si>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</si>
  <si>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</si>
  <si>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</si>
  <si>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</si>
  <si>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</si>
  <si>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</si>
  <si>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</si>
  <si>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</si>
  <si>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</si>
  <si>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</si>
  <si>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</si>
  <si>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</si>
  <si>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</si>
  <si>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</si>
  <si>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</si>
  <si>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</si>
  <si>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</si>
  <si>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</si>
  <si>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</si>
  <si>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</si>
  <si>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</si>
  <si>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</si>
  <si>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</si>
  <si>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</si>
  <si>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</si>
  <si>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</si>
  <si>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</si>
  <si>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</si>
  <si>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</si>
  <si>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</si>
  <si>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</si>
  <si>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</si>
  <si>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</si>
  <si>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</si>
  <si>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</si>
  <si>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</si>
  <si>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</si>
  <si>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</si>
  <si>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</si>
  <si>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</si>
  <si>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</si>
  <si>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</si>
  <si>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</si>
  <si>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</si>
  <si>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</si>
  <si>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</si>
  <si>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</si>
  <si>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</si>
  <si>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</si>
  <si>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</si>
  <si>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</si>
  <si>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</si>
  <si>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</si>
  <si>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</si>
  <si>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</si>
  <si>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</si>
  <si>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</si>
  <si>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</si>
  <si>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</si>
  <si>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</si>
  <si>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</si>
  <si>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</si>
  <si>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</si>
  <si>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</si>
  <si>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</si>
  <si>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</si>
  <si>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</si>
  <si>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</si>
  <si>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</si>
  <si>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</si>
  <si>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</si>
  <si>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</si>
  <si>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</si>
  <si>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</si>
  <si>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</si>
  <si>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</si>
  <si>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</si>
  <si>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</si>
  <si>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</si>
  <si>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</si>
  <si>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</si>
  <si>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</si>
  <si>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</si>
  <si>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</si>
  <si>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</si>
  <si>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</si>
  <si>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</si>
  <si>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</si>
  <si>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</si>
  <si>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</si>
  <si>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</si>
  <si>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</si>
  <si>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</si>
  <si>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</si>
  <si>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</si>
  <si>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</si>
  <si>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</si>
  <si>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</si>
  <si>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</si>
  <si>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</si>
  <si>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</si>
  <si>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</si>
  <si>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</si>
  <si>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</si>
  <si>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</si>
  <si>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</si>
  <si>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</si>
  <si>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</si>
  <si>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</si>
  <si>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</si>
  <si>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</si>
  <si>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</si>
  <si>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</si>
  <si>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</si>
  <si>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</si>
  <si>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</si>
  <si>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</si>
  <si>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</si>
  <si>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</si>
  <si>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</si>
  <si>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</si>
  <si>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</si>
  <si>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</si>
  <si>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</si>
  <si>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</si>
  <si>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</si>
  <si>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</si>
  <si>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</si>
  <si>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</si>
  <si>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</si>
  <si>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</si>
  <si>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</si>
  <si>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</si>
  <si>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</si>
  <si>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</si>
  <si>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</si>
  <si>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</si>
  <si>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</si>
  <si>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</si>
  <si>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</si>
  <si>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</si>
  <si>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</si>
  <si>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</si>
  <si>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</si>
  <si>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</si>
  <si>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</si>
  <si>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</si>
  <si>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</si>
  <si>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</si>
  <si>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</si>
  <si>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</si>
  <si>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</si>
  <si>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</si>
  <si>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</si>
  <si>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</si>
  <si>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</si>
  <si>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</si>
  <si>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</si>
  <si>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</si>
  <si>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</si>
  <si>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</si>
  <si>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</si>
  <si>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</si>
  <si>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</si>
  <si>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</si>
  <si>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</si>
  <si>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</si>
  <si>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</si>
  <si>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</si>
  <si>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</si>
  <si>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</si>
  <si>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</si>
  <si>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</si>
  <si>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</si>
  <si>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</si>
  <si>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</si>
  <si>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</si>
  <si>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</si>
  <si>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</si>
  <si>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</si>
  <si>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</si>
  <si>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</si>
  <si>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</si>
  <si>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</si>
  <si>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</si>
  <si>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</si>
  <si>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</si>
  <si>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</si>
  <si>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</si>
  <si>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</si>
  <si>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</si>
  <si>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</si>
  <si>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</si>
  <si>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</si>
  <si>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</si>
  <si>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</si>
  <si>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</si>
  <si>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</si>
  <si>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</si>
  <si>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</si>
  <si>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</si>
  <si>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</si>
  <si>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</si>
  <si>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</si>
  <si>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</si>
  <si>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</si>
  <si>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</si>
  <si>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</si>
  <si>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</si>
  <si>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</si>
  <si>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</si>
  <si>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</si>
  <si>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</si>
  <si>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</si>
  <si>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</si>
  <si>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</si>
  <si>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</si>
  <si>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</si>
  <si>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</si>
  <si>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</si>
  <si>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</si>
  <si>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</si>
  <si>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</si>
  <si>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</si>
  <si>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</si>
  <si>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</si>
  <si>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</si>
  <si>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</si>
  <si>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</si>
  <si>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</si>
  <si>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</si>
  <si>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</si>
  <si>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</si>
  <si>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</si>
  <si>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</si>
  <si>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</si>
  <si>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</si>
  <si>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</si>
  <si>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</si>
  <si>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</si>
  <si>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</si>
  <si>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</si>
  <si>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</si>
  <si>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</si>
  <si>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</si>
  <si>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</si>
  <si>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</si>
  <si>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</si>
  <si>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</si>
  <si>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</si>
  <si>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</si>
  <si>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</si>
  <si>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</si>
  <si>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</si>
  <si>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</si>
  <si>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</si>
  <si>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</si>
  <si>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</si>
  <si>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</si>
  <si>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</si>
  <si>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</si>
  <si>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</si>
  <si>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</si>
  <si>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</si>
  <si>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</si>
  <si>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</si>
  <si>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</si>
  <si>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</si>
  <si>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</si>
  <si>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</si>
  <si>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</si>
  <si>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</si>
  <si>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</si>
  <si>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</si>
  <si>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</si>
  <si>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</si>
  <si>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</si>
  <si>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</si>
  <si>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</si>
  <si>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</si>
  <si>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</si>
  <si>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</si>
  <si>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</si>
  <si>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</si>
  <si>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</si>
  <si>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</si>
  <si>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</si>
  <si>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</si>
  <si>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</si>
  <si>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</si>
  <si>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</si>
  <si>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</si>
  <si>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</si>
  <si>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</si>
  <si>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</si>
  <si>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</si>
  <si>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</si>
  <si>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</si>
  <si>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</si>
  <si>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</si>
  <si>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</si>
  <si>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</si>
  <si>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</si>
  <si>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</si>
  <si>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</si>
  <si>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</si>
  <si>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</si>
  <si>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</si>
  <si>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</si>
  <si>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</si>
  <si>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</si>
  <si>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</si>
  <si>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</si>
  <si>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</si>
  <si>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</si>
  <si>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</si>
  <si>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</si>
  <si>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</si>
  <si>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</si>
  <si>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</si>
  <si>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</si>
  <si>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</si>
  <si>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</si>
  <si>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</si>
  <si>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</si>
  <si>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</si>
  <si>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</si>
  <si>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</si>
  <si>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</si>
  <si>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</si>
  <si>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</si>
  <si>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</si>
  <si>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</si>
  <si>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</si>
  <si>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</si>
  <si>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</si>
  <si>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</si>
  <si>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</si>
  <si>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</si>
  <si>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</si>
  <si>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</si>
  <si>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</si>
  <si>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</si>
  <si>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</si>
  <si>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</si>
  <si>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</si>
  <si>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</si>
  <si>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</si>
  <si>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</si>
  <si>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</si>
  <si>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</si>
  <si>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</si>
  <si>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</si>
  <si>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</si>
  <si>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</si>
  <si>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</si>
  <si>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</si>
  <si>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</si>
  <si>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</si>
  <si>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</si>
  <si>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</si>
  <si>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</si>
  <si>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</si>
  <si>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</si>
  <si>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</si>
  <si>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</si>
  <si>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</si>
  <si>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</si>
  <si>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</si>
  <si>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</si>
  <si>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</si>
  <si>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</si>
  <si>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</si>
  <si>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</si>
  <si>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</si>
  <si>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</si>
  <si>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</si>
  <si>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</si>
  <si>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</si>
  <si>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</si>
  <si>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</si>
  <si>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</si>
  <si>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</si>
  <si>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</si>
  <si>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</si>
  <si>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</si>
  <si>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</si>
  <si>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</si>
  <si>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</si>
  <si>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</si>
  <si>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</si>
  <si>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</si>
  <si>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</si>
  <si>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</si>
  <si>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</si>
  <si>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</si>
  <si>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</si>
  <si>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</si>
  <si>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</si>
  <si>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</si>
  <si>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</si>
  <si>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</si>
  <si>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</si>
  <si>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</si>
  <si>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</si>
  <si>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</si>
  <si>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</si>
  <si>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</si>
  <si>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</si>
  <si>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</si>
  <si>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</si>
  <si>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</si>
  <si>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</si>
  <si>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</si>
  <si>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</si>
  <si>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</si>
  <si>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</si>
  <si>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</si>
  <si>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</si>
  <si>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</si>
  <si>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</si>
  <si>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</si>
  <si>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</si>
  <si>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</si>
  <si>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</si>
  <si>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</si>
  <si>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</si>
  <si>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</si>
  <si>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</si>
  <si>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</si>
  <si>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</si>
  <si>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</si>
  <si>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</si>
  <si>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</si>
  <si>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</si>
  <si>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</si>
  <si>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</si>
  <si>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</si>
  <si>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</si>
  <si>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</si>
  <si>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</si>
  <si>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</si>
  <si>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</si>
  <si>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</si>
  <si>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</si>
  <si>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</si>
  <si>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</si>
  <si>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</si>
  <si>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</si>
  <si>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</si>
  <si>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</si>
  <si>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</si>
  <si>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</si>
  <si>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</si>
  <si>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</si>
  <si>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</si>
  <si>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</si>
  <si>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</si>
  <si>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</si>
  <si>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</si>
  <si>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</si>
  <si>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</si>
  <si>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</si>
  <si>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</si>
  <si>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</si>
  <si>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</si>
  <si>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</si>
  <si>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</si>
  <si>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</si>
  <si>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</si>
  <si>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</si>
  <si>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</si>
  <si>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</si>
  <si>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</si>
  <si>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</si>
  <si>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</si>
  <si>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</si>
  <si>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</si>
  <si>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</si>
  <si>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</si>
  <si>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</si>
  <si>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</si>
  <si>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</si>
  <si>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</si>
  <si>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</si>
  <si>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</si>
  <si>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</si>
  <si>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</si>
  <si>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</si>
  <si>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</si>
  <si>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</si>
  <si>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</si>
  <si>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</si>
  <si>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</si>
  <si>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</si>
  <si>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</si>
  <si>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</si>
  <si>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</si>
  <si>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</si>
  <si>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</si>
  <si>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</si>
  <si>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</si>
  <si>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</si>
  <si>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</si>
  <si>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</si>
  <si>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</si>
  <si>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</si>
  <si>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</si>
  <si>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</si>
  <si>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</si>
  <si>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</si>
  <si>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</si>
  <si>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</si>
  <si>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</si>
  <si>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</si>
  <si>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</si>
  <si>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</si>
  <si>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</si>
  <si>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</si>
  <si>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</si>
  <si>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</si>
  <si>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</si>
  <si>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</si>
  <si>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</si>
  <si>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</si>
  <si>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</si>
  <si>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</si>
  <si>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</si>
  <si>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</si>
  <si>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</si>
  <si>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</si>
  <si>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</si>
  <si>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</si>
  <si>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</si>
  <si>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</si>
  <si>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</si>
  <si>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</si>
  <si>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</si>
  <si>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</si>
  <si>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</si>
  <si>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</si>
  <si>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</si>
  <si>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</si>
  <si>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</si>
  <si>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</si>
  <si>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</si>
  <si>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</si>
  <si>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</si>
  <si>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</si>
  <si>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</si>
  <si>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</si>
  <si>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</si>
  <si>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</si>
  <si>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</si>
  <si>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</si>
  <si>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</si>
  <si>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</si>
  <si>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</si>
  <si>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</si>
  <si>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</si>
  <si>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</si>
  <si>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</si>
  <si>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</si>
  <si>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</si>
  <si>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</si>
  <si>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</si>
  <si>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</si>
  <si>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</si>
  <si>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</si>
  <si>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</si>
  <si>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</si>
  <si>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</si>
  <si>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</si>
  <si>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</si>
  <si>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</si>
  <si>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</si>
  <si>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</si>
  <si>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</si>
  <si>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</si>
  <si>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</si>
  <si>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</si>
  <si>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</si>
  <si>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</si>
  <si>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</si>
  <si>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</si>
  <si>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</si>
  <si>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</si>
  <si>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</si>
  <si>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</si>
  <si>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</si>
  <si>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</si>
  <si>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</si>
  <si>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</si>
  <si>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</si>
  <si>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</si>
  <si>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</si>
  <si>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</si>
  <si>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</si>
  <si>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</si>
  <si>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</si>
  <si>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</si>
  <si>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</si>
  <si>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</si>
  <si>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</si>
  <si>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</si>
  <si>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</si>
  <si>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</si>
  <si>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</si>
  <si>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</si>
  <si>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</si>
  <si>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</si>
  <si>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</si>
  <si>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</si>
  <si>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</si>
  <si>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</si>
  <si>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</si>
  <si>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</si>
  <si>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</si>
  <si>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</si>
  <si>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</si>
  <si>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</si>
  <si>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</si>
  <si>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</si>
  <si>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</si>
  <si>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</si>
  <si>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</si>
  <si>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</si>
  <si>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</si>
  <si>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</si>
  <si>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</si>
  <si>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</si>
  <si>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</si>
  <si>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</si>
  <si>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</si>
  <si>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</si>
  <si>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</si>
  <si>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</si>
  <si>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</si>
  <si>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</si>
  <si>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</si>
  <si>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</si>
  <si>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</si>
  <si>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</si>
  <si>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</si>
  <si>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</si>
  <si>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</si>
  <si>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</si>
  <si>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</si>
  <si>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</si>
  <si>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</si>
  <si>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</si>
  <si>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</si>
  <si>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</si>
  <si>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</si>
  <si>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</si>
  <si>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</si>
  <si>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</si>
  <si>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</si>
  <si>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</si>
  <si>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</si>
  <si>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</si>
  <si>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</si>
  <si>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</si>
  <si>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</si>
  <si>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</si>
  <si>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</si>
  <si>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</si>
  <si>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</si>
  <si>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</si>
  <si>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</si>
  <si>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</si>
  <si>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</si>
  <si>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</si>
  <si>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</si>
  <si>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</si>
  <si>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</si>
  <si>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</si>
  <si>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</si>
  <si>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</si>
  <si>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</si>
  <si>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</si>
  <si>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</si>
  <si>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</si>
  <si>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</si>
  <si>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</si>
  <si>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</si>
  <si>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</si>
  <si>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</si>
  <si>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</si>
  <si>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</si>
  <si>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</si>
  <si>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</si>
  <si>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</si>
  <si>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</si>
  <si>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</si>
  <si>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</si>
  <si>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</si>
  <si>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</si>
  <si>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</si>
  <si>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</si>
  <si>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</si>
  <si>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</si>
  <si>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</si>
  <si>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</si>
  <si>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</si>
  <si>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</si>
  <si>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</si>
  <si>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</si>
  <si>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</si>
  <si>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</si>
  <si>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</si>
  <si>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</si>
  <si>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</si>
  <si>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</si>
  <si>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</si>
  <si>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</si>
  <si>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</si>
  <si>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</si>
  <si>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</si>
  <si>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</si>
  <si>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</si>
  <si>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</si>
  <si>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</si>
  <si>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</si>
  <si>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</si>
  <si>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</si>
  <si>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</si>
  <si>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</si>
  <si>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</si>
  <si>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</si>
  <si>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</si>
  <si>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</si>
  <si>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</si>
  <si>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</si>
  <si>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</si>
  <si>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</si>
  <si>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</si>
  <si>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</si>
  <si>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</si>
  <si>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</si>
  <si>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</si>
  <si>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</si>
  <si>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</si>
  <si>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</si>
  <si>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</si>
  <si>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</si>
  <si>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</si>
  <si>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</si>
  <si>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</si>
  <si>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</si>
  <si>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</si>
  <si>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</si>
  <si>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</si>
  <si>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</si>
  <si>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</si>
  <si>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</si>
  <si>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</si>
  <si>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</si>
  <si>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</si>
  <si>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</si>
  <si>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</si>
  <si>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</si>
  <si>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</si>
  <si>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</si>
  <si>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</si>
  <si>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</si>
  <si>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</si>
  <si>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</si>
  <si>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</si>
  <si>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</si>
  <si>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</si>
  <si>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</si>
  <si>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</si>
  <si>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</si>
  <si>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</si>
  <si>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</si>
  <si>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</si>
  <si>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</si>
  <si>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</si>
  <si>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</si>
  <si>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</si>
  <si>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</si>
  <si>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</si>
  <si>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</si>
  <si>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</si>
  <si>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</si>
  <si>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</si>
  <si>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</si>
  <si>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</si>
  <si>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</si>
  <si>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</si>
  <si>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</si>
  <si>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</si>
  <si>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</si>
  <si>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</si>
  <si>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</si>
  <si>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</si>
  <si>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</si>
  <si>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</si>
  <si>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</si>
  <si>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</si>
  <si>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</si>
  <si>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</si>
  <si>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</si>
  <si>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</si>
  <si>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</si>
  <si>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</si>
  <si>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</si>
  <si>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</si>
  <si>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</si>
  <si>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</si>
  <si>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</si>
  <si>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</si>
  <si>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</si>
  <si>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</si>
  <si>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</si>
  <si>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</si>
  <si>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</si>
  <si>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</si>
  <si>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</si>
  <si>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</si>
  <si>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</si>
  <si>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</si>
  <si>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</si>
  <si>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</si>
  <si>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</si>
  <si>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</si>
  <si>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</si>
  <si>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</si>
  <si>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</si>
  <si>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</si>
  <si>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</si>
  <si>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</si>
  <si>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</si>
  <si>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</si>
  <si>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</si>
  <si>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</si>
  <si>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</si>
  <si>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</si>
  <si>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</si>
  <si>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</si>
  <si>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</si>
  <si>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</si>
  <si>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</si>
  <si>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</si>
  <si>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</si>
  <si>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</si>
  <si>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</si>
  <si>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</si>
  <si>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</si>
  <si>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</si>
  <si>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</si>
  <si>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</si>
  <si>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</si>
  <si>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</si>
  <si>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</si>
  <si>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</si>
  <si>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</si>
  <si>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</si>
  <si>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</si>
  <si>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</si>
  <si>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</si>
  <si>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</si>
  <si>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</si>
  <si>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</si>
  <si>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</si>
  <si>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</si>
  <si>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</si>
  <si>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</si>
  <si>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</si>
  <si>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</si>
  <si>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</si>
  <si>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</si>
  <si>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</si>
  <si>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</si>
  <si>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</si>
  <si>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</si>
  <si>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</si>
  <si>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</si>
  <si>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</si>
  <si>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</si>
  <si>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</si>
  <si>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</si>
  <si>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</si>
  <si>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</si>
  <si>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</si>
  <si>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</si>
  <si>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</si>
  <si>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</si>
  <si>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</si>
  <si>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</si>
  <si>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</si>
  <si>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</si>
  <si>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</si>
  <si>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</si>
  <si>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</si>
  <si>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</si>
  <si>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</si>
  <si>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</si>
  <si>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</si>
  <si>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</si>
  <si>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</si>
  <si>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</si>
  <si>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</si>
  <si>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</si>
  <si>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</si>
  <si>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</si>
  <si>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</si>
  <si>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</si>
  <si>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</si>
  <si>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</si>
  <si>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</si>
  <si>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</si>
  <si>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</si>
  <si>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</si>
  <si>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</si>
  <si>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</si>
  <si>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</si>
  <si>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</si>
  <si>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</si>
  <si>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</si>
  <si>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</si>
  <si>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</si>
  <si>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</si>
  <si>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</si>
  <si>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</si>
  <si>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</si>
  <si>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</si>
  <si>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</si>
  <si>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</si>
  <si>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</si>
  <si>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</si>
  <si>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</si>
  <si>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</si>
  <si>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</si>
  <si>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</si>
  <si>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</si>
  <si>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</si>
  <si>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</si>
  <si>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</si>
  <si>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</si>
  <si>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</si>
  <si>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</si>
  <si>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</si>
  <si>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</si>
  <si>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</si>
  <si>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</si>
  <si>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</si>
  <si>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</si>
  <si>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</si>
  <si>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</si>
  <si>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</si>
  <si>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</si>
  <si>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</si>
  <si>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</si>
  <si>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</si>
  <si>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</si>
  <si>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</si>
  <si>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</si>
  <si>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</si>
  <si>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</si>
  <si>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</si>
  <si>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</si>
  <si>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</si>
  <si>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</si>
  <si>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</si>
  <si>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</si>
  <si>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</si>
  <si>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</si>
  <si>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</si>
  <si>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</si>
  <si>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</si>
  <si>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</si>
  <si>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</si>
  <si>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</si>
  <si>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</si>
  <si>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</si>
  <si>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</si>
  <si>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</si>
  <si>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</si>
  <si>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</si>
  <si>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</si>
  <si>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</si>
  <si>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</si>
  <si>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</si>
  <si>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</si>
  <si>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</si>
  <si>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</si>
  <si>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</si>
  <si>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</si>
  <si>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</si>
  <si>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</si>
  <si>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</si>
  <si>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</si>
  <si>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</si>
  <si>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</si>
  <si>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</si>
  <si>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</si>
  <si>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</si>
  <si>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</si>
  <si>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</si>
  <si>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</si>
  <si>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</si>
  <si>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</si>
  <si>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</si>
  <si>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</si>
  <si>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</si>
  <si>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</si>
  <si>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</si>
  <si>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</si>
  <si>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</si>
  <si>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</si>
  <si>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</si>
  <si>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</si>
  <si>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</si>
  <si>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</si>
  <si>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</si>
  <si>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</si>
  <si>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</si>
  <si>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</si>
  <si>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</si>
  <si>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</si>
  <si>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</si>
  <si>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</si>
  <si>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</si>
  <si>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</si>
  <si>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</si>
  <si>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</si>
  <si>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</si>
  <si>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</si>
  <si>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</si>
  <si>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</si>
  <si>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</si>
  <si>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</si>
  <si>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</si>
  <si>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</si>
  <si>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</si>
  <si>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</si>
  <si>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</si>
  <si>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</si>
  <si>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</si>
  <si>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</si>
  <si>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</si>
  <si>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</si>
  <si>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</si>
  <si>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</si>
  <si>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</si>
  <si>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</si>
  <si>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</si>
  <si>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</si>
  <si>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</si>
  <si>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</si>
  <si>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</si>
  <si>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</si>
  <si>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</si>
  <si>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</si>
  <si>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</si>
  <si>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</si>
  <si>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</si>
  <si>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</si>
  <si>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</si>
  <si>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</si>
  <si>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</si>
  <si>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</si>
  <si>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</si>
  <si>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</si>
  <si>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</si>
  <si>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</si>
  <si>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</si>
  <si>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</si>
  <si>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</si>
  <si>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</si>
  <si>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</si>
  <si>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</si>
  <si>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</si>
  <si>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</si>
  <si>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</si>
  <si>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</si>
  <si>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</si>
  <si>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</si>
  <si>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</si>
  <si>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</si>
  <si>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</si>
  <si>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</si>
  <si>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</si>
  <si>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</si>
  <si>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</si>
  <si>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</si>
  <si>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</si>
  <si>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</si>
  <si>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</si>
  <si>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</si>
  <si>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</si>
  <si>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</si>
  <si>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</si>
  <si>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</si>
  <si>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</si>
  <si>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</si>
  <si>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</si>
  <si>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</si>
  <si>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</si>
  <si>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</si>
  <si>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</si>
  <si>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</si>
  <si>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</si>
  <si>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</si>
  <si>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</si>
  <si>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</si>
  <si>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</si>
  <si>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</si>
  <si>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</si>
  <si>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</si>
  <si>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</si>
  <si>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</si>
  <si>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</si>
  <si>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</si>
  <si>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</si>
  <si>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</si>
  <si>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</si>
  <si>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</si>
  <si>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</si>
  <si>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</si>
  <si>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</si>
  <si>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</si>
  <si>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</si>
  <si>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</si>
  <si>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</si>
  <si>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</si>
  <si>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</si>
  <si>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</si>
  <si>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</si>
  <si>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</si>
  <si>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</si>
  <si>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</si>
  <si>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</si>
  <si>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</si>
  <si>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</si>
  <si>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</si>
  <si>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</si>
  <si>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</si>
  <si>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</si>
  <si>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</si>
  <si>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</si>
  <si>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</si>
  <si>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</si>
  <si>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</si>
  <si>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</si>
  <si>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</si>
  <si>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</si>
  <si>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</si>
  <si>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</si>
  <si>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</si>
  <si>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</si>
  <si>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</si>
  <si>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</si>
  <si>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</si>
  <si>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</si>
  <si>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</si>
  <si>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</si>
  <si>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</si>
  <si>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</si>
  <si>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</si>
  <si>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</si>
  <si>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</si>
  <si>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</si>
  <si>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</si>
  <si>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</si>
  <si>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</si>
  <si>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</si>
  <si>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</si>
  <si>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</si>
  <si>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</si>
  <si>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</si>
  <si>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</si>
  <si>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</si>
  <si>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</si>
  <si>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</si>
  <si>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</si>
  <si>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</si>
  <si>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</si>
  <si>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</si>
  <si>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</si>
  <si>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</si>
  <si>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</si>
  <si>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</si>
  <si>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</si>
  <si>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</si>
  <si>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</si>
  <si>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</si>
  <si>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</si>
  <si>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</si>
  <si>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</si>
  <si>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</si>
  <si>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</si>
  <si>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</si>
  <si>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</si>
  <si>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</si>
  <si>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</si>
  <si>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</si>
  <si>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</si>
  <si>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</si>
  <si>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</si>
  <si>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</si>
  <si>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</si>
  <si>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</si>
  <si>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</si>
  <si>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</si>
  <si>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</si>
  <si>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</si>
  <si>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</si>
  <si>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</si>
  <si>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</si>
  <si>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</si>
  <si>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</si>
  <si>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</si>
  <si>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</si>
  <si>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</si>
  <si>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</si>
  <si>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</si>
  <si>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</si>
  <si>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</si>
  <si>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</si>
  <si>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</si>
  <si>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</si>
  <si>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</si>
  <si>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</si>
  <si>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</si>
  <si>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</si>
  <si>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</si>
  <si>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</si>
  <si>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</si>
  <si>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</si>
  <si>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</si>
  <si>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</si>
  <si>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</si>
  <si>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</si>
  <si>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</si>
  <si>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</si>
  <si>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</si>
  <si>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</si>
  <si>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</si>
  <si>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</si>
  <si>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</si>
  <si>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</si>
  <si>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</si>
  <si>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</si>
  <si>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</si>
  <si>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</si>
  <si>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</si>
  <si>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</si>
  <si>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</si>
  <si>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</si>
  <si>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</si>
  <si>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</si>
  <si>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</si>
  <si>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</si>
  <si>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</si>
  <si>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</si>
  <si>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</si>
  <si>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</si>
  <si>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</si>
  <si>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</si>
  <si>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</si>
  <si>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</si>
  <si>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</si>
  <si>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</si>
  <si>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</si>
  <si>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</si>
  <si>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</si>
  <si>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</si>
  <si>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</si>
  <si>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</si>
  <si>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</si>
  <si>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</si>
  <si>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</si>
  <si>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</si>
  <si>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</si>
  <si>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</si>
  <si>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</si>
  <si>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</si>
  <si>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</si>
  <si>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</si>
  <si>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</si>
  <si>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</si>
  <si>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</si>
  <si>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</si>
  <si>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</si>
  <si>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</si>
  <si>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</si>
  <si>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</si>
  <si>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</si>
  <si>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</si>
  <si>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</si>
  <si>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</si>
  <si>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</si>
  <si>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</si>
  <si>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</si>
  <si>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</si>
  <si>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</si>
  <si>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</si>
  <si>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</si>
  <si>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</si>
  <si>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</si>
  <si>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</si>
  <si>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</si>
  <si>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</si>
  <si>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</si>
  <si>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</si>
  <si>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</si>
  <si>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</si>
  <si>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</si>
  <si>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</si>
  <si>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</si>
  <si>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</si>
  <si>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</si>
  <si>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</si>
  <si>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</si>
  <si>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</si>
  <si>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</si>
  <si>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</si>
  <si>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</si>
  <si>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</si>
  <si>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</si>
  <si>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</si>
  <si>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</si>
  <si>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</si>
  <si>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</si>
  <si>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</si>
  <si>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</si>
  <si>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</si>
  <si>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</si>
  <si>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</si>
  <si>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</si>
  <si>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</si>
  <si>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</si>
  <si>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</si>
  <si>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</si>
  <si>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</si>
  <si>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</si>
  <si>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</si>
  <si>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</si>
  <si>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</si>
  <si>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</si>
  <si>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</si>
  <si>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</si>
  <si>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</si>
  <si>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</si>
  <si>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</si>
  <si>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</si>
  <si>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</si>
  <si>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</si>
  <si>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</si>
  <si>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</si>
  <si>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</si>
  <si>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</si>
  <si>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</si>
  <si>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</si>
  <si>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</si>
  <si>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</si>
  <si>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</si>
  <si>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</si>
  <si>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</si>
  <si>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</si>
  <si>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</si>
  <si>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</si>
  <si>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</si>
  <si>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</si>
  <si>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</si>
  <si>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</si>
  <si>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</si>
  <si>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</si>
  <si>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</si>
  <si>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</si>
  <si>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</si>
  <si>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</si>
  <si>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</si>
  <si>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</si>
  <si>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</si>
  <si>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</si>
  <si>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</si>
  <si>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</si>
  <si>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</si>
  <si>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</si>
  <si>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</si>
  <si>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</si>
  <si>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</si>
  <si>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</si>
  <si>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</si>
  <si>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</si>
  <si>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</si>
  <si>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</si>
  <si>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</si>
  <si>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</si>
  <si>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</si>
  <si>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</si>
  <si>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</si>
  <si>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</si>
  <si>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</si>
  <si>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</si>
  <si>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</si>
  <si>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</si>
  <si>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</si>
  <si>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</si>
  <si>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</si>
  <si>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</si>
  <si>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</si>
  <si>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</si>
  <si>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</si>
  <si>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</si>
  <si>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</si>
  <si>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</si>
  <si>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</si>
  <si>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</si>
  <si>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</si>
  <si>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</si>
  <si>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</si>
  <si>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</si>
  <si>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</si>
  <si>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</si>
  <si>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</si>
  <si>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</si>
  <si>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</si>
  <si>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</si>
  <si>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</si>
  <si>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</si>
  <si>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</si>
  <si>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</si>
  <si>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</si>
  <si>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</si>
  <si>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</si>
  <si>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</si>
  <si>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</si>
  <si>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</si>
  <si>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</si>
  <si>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</si>
  <si>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</si>
  <si>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</si>
  <si>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</si>
  <si>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</si>
  <si>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</si>
  <si>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</si>
  <si>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</si>
  <si>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</si>
  <si>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</si>
  <si>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</si>
  <si>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</si>
  <si>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</si>
  <si>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</si>
  <si>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</si>
  <si>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</si>
  <si>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</si>
  <si>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</si>
  <si>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</si>
  <si>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</si>
  <si>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</si>
  <si>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</si>
  <si>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</si>
  <si>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</si>
  <si>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</si>
  <si>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</si>
  <si>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</si>
  <si>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</si>
  <si>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</si>
  <si>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</si>
  <si>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</si>
  <si>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</si>
  <si>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</si>
  <si>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</si>
  <si>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</si>
  <si>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</si>
  <si>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</si>
  <si>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</si>
  <si>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</si>
  <si>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</si>
  <si>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</si>
  <si>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</si>
  <si>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</si>
  <si>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</si>
  <si>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</si>
  <si>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</si>
  <si>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</si>
  <si>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</si>
  <si>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</si>
  <si>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</si>
  <si>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</si>
  <si>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</si>
  <si>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</si>
  <si>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</si>
  <si>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</si>
  <si>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</si>
  <si>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</si>
  <si>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</si>
  <si>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</si>
  <si>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</si>
  <si>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</si>
  <si>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</si>
  <si>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</si>
  <si>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</si>
  <si>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</si>
  <si>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</si>
  <si>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</si>
  <si>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</si>
  <si>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</si>
  <si>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</si>
  <si>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</si>
  <si>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</si>
  <si>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</si>
  <si>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</si>
  <si>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</si>
  <si>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</si>
  <si>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</si>
  <si>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</si>
  <si>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</si>
  <si>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</si>
  <si>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</si>
  <si>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</si>
  <si>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</si>
  <si>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</si>
  <si>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</si>
  <si>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</si>
  <si>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</si>
  <si>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</si>
  <si>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</si>
  <si>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</si>
  <si>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</si>
  <si>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</si>
  <si>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</si>
  <si>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</si>
  <si>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</si>
  <si>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</si>
  <si>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</si>
  <si>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</si>
  <si>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</si>
  <si>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</si>
  <si>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</si>
  <si>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</si>
  <si>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</si>
  <si>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</si>
  <si>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</si>
  <si>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</si>
  <si>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</si>
  <si>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</si>
  <si>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</si>
  <si>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</si>
  <si>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</si>
  <si>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</si>
  <si>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</si>
  <si>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</si>
  <si>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</si>
  <si>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</si>
  <si>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</si>
  <si>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</si>
  <si>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</si>
  <si>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</si>
  <si>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</si>
  <si>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</si>
  <si>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</si>
  <si>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</si>
  <si>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</si>
  <si>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</si>
  <si>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</si>
  <si>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</si>
  <si>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</si>
  <si>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</si>
  <si>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</si>
  <si>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</si>
  <si>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</si>
  <si>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</si>
  <si>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</si>
  <si>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</si>
  <si>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</si>
  <si>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</si>
  <si>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</si>
  <si>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</si>
  <si>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</si>
  <si>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</si>
  <si>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</si>
  <si>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</si>
  <si>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</si>
  <si>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</si>
  <si>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</si>
  <si>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</si>
  <si>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</si>
  <si>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</si>
  <si>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</si>
  <si>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</si>
  <si>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</si>
  <si>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</si>
  <si>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</si>
  <si>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</si>
  <si>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</si>
  <si>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</si>
  <si>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</si>
  <si>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</si>
  <si>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</si>
  <si>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</si>
  <si>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</si>
  <si>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</si>
  <si>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</si>
  <si>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</si>
  <si>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</si>
  <si>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</si>
  <si>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</si>
  <si>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</si>
  <si>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</si>
  <si>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</si>
  <si>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</si>
  <si>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</si>
  <si>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</si>
  <si>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</si>
  <si>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</si>
  <si>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</si>
  <si>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</si>
  <si>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</si>
  <si>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</si>
  <si>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</si>
  <si>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</si>
  <si>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</si>
  <si>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</si>
  <si>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</si>
  <si>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</si>
  <si>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</si>
  <si>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</si>
  <si>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</si>
  <si>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</si>
  <si>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</si>
  <si>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</si>
  <si>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</si>
  <si>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</si>
  <si>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</si>
  <si>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</si>
  <si>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</si>
  <si>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</si>
  <si>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</si>
  <si>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</si>
  <si>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</si>
  <si>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</si>
  <si>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</si>
  <si>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</si>
  <si>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</si>
  <si>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</si>
  <si>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</si>
  <si>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</si>
  <si>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</si>
  <si>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</si>
  <si>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</si>
  <si>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</si>
  <si>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</si>
  <si>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</si>
  <si>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</si>
  <si>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</si>
  <si>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</si>
  <si>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</si>
  <si>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</si>
  <si>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</si>
  <si>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</si>
  <si>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</si>
  <si>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</si>
  <si>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</si>
  <si>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</si>
  <si>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</si>
  <si>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</si>
  <si>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</si>
  <si>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</si>
  <si>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</si>
  <si>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</si>
  <si>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</si>
  <si>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</si>
  <si>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</si>
  <si>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</si>
  <si>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</si>
  <si>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</si>
  <si>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</si>
  <si>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</si>
  <si>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</si>
  <si>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</si>
  <si>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</si>
  <si>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</si>
  <si>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</si>
  <si>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</si>
  <si>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</si>
  <si>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</si>
  <si>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</si>
  <si>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</si>
  <si>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</si>
  <si>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</si>
  <si>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</si>
  <si>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</si>
  <si>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</si>
  <si>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</si>
  <si>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</si>
  <si>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</si>
  <si>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</si>
  <si>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</si>
  <si>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</si>
  <si>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</si>
  <si>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</si>
  <si>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</si>
  <si>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</si>
  <si>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</si>
  <si>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</si>
  <si>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</si>
  <si>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</si>
  <si>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</si>
  <si>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</si>
  <si>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</si>
  <si>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</si>
  <si>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</si>
  <si>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</si>
  <si>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</si>
  <si>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</si>
  <si>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</si>
  <si>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</si>
  <si>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</si>
  <si>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</si>
  <si>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</si>
  <si>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</si>
  <si>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</si>
  <si>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</si>
  <si>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</si>
  <si>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</si>
  <si>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</si>
  <si>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</si>
  <si>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</si>
  <si>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</si>
  <si>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</si>
  <si>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</si>
  <si>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</si>
  <si>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</si>
  <si>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</si>
  <si>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</si>
  <si>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</si>
  <si>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</si>
  <si>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</si>
  <si>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</si>
  <si>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</si>
  <si>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</si>
  <si>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</si>
  <si>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</si>
  <si>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</si>
  <si>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</si>
  <si>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</si>
  <si>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</si>
  <si>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</si>
  <si>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</si>
  <si>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</si>
  <si>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</si>
  <si>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</si>
  <si>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</si>
  <si>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</si>
  <si>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</si>
  <si>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</si>
  <si>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</si>
  <si>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</si>
  <si>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</si>
  <si>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</si>
  <si>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</si>
  <si>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</si>
  <si>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</si>
  <si>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</si>
  <si>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</si>
  <si>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</si>
  <si>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</si>
  <si>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</si>
  <si>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</si>
  <si>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</si>
  <si>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</si>
  <si>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</si>
  <si>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</si>
  <si>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</si>
  <si>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</si>
  <si>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</si>
  <si>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</si>
  <si>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</si>
  <si>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</si>
  <si>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</si>
  <si>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</si>
  <si>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</si>
  <si>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</si>
  <si>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</si>
  <si>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</si>
  <si>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</si>
  <si>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</si>
  <si>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</si>
  <si>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</si>
  <si>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</si>
  <si>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</si>
  <si>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</si>
  <si>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</si>
  <si>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</si>
  <si>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</si>
  <si>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</si>
  <si>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</si>
  <si>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</si>
  <si>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</si>
  <si>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</si>
  <si>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</si>
  <si>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</si>
  <si>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</si>
  <si>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</si>
  <si>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</si>
  <si>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</si>
  <si>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</si>
  <si>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</si>
  <si>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</si>
  <si>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</si>
  <si>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</si>
  <si>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</si>
  <si>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</si>
  <si>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</si>
  <si>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</si>
  <si>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</si>
  <si>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</si>
  <si>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</si>
  <si>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</si>
  <si>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</si>
  <si>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</si>
  <si>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</si>
  <si>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</si>
  <si>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</si>
  <si>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</si>
  <si>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</si>
  <si>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</si>
  <si>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</si>
  <si>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</si>
  <si>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</si>
  <si>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</si>
  <si>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</si>
  <si>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</si>
  <si>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</si>
  <si>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</si>
  <si>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</si>
  <si>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</si>
  <si>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</si>
  <si>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</si>
  <si>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</si>
  <si>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</si>
  <si>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</si>
  <si>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</si>
  <si>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</si>
  <si>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</si>
  <si>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</si>
  <si>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</si>
  <si>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</si>
  <si>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</si>
  <si>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</si>
  <si>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</si>
  <si>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</si>
  <si>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</si>
  <si>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</si>
  <si>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</si>
  <si>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</si>
  <si>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</si>
  <si>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</si>
  <si>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</si>
  <si>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</si>
  <si>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</si>
  <si>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</si>
  <si>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</si>
  <si>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</si>
  <si>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</si>
  <si>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</si>
  <si>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</si>
  <si>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</si>
  <si>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</si>
  <si>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</si>
  <si>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</si>
  <si>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</si>
  <si>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</si>
  <si>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</si>
  <si>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</si>
  <si>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</si>
  <si>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</si>
  <si>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</si>
  <si>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</si>
  <si>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</si>
  <si>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</si>
  <si>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</si>
  <si>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</si>
  <si>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</si>
  <si>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</si>
  <si>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</si>
  <si>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</si>
  <si>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</si>
  <si>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</si>
  <si>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</si>
  <si>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</si>
  <si>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</si>
  <si>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</si>
  <si>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</si>
  <si>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</si>
  <si>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</si>
  <si>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</si>
  <si>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</si>
  <si>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</si>
  <si>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</si>
  <si>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</si>
  <si>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</si>
  <si>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</si>
  <si>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</si>
  <si>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</si>
  <si>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</si>
  <si>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</si>
  <si>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</si>
  <si>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</si>
  <si>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</si>
  <si>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</si>
  <si>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</si>
  <si>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</si>
  <si>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</si>
  <si>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</si>
  <si>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</si>
  <si>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</si>
  <si>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</si>
  <si>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</si>
  <si>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</si>
  <si>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</si>
  <si>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</si>
  <si>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</si>
  <si>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</si>
  <si>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</si>
  <si>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</si>
  <si>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</si>
  <si>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</si>
  <si>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</si>
  <si>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</si>
  <si>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</si>
  <si>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</si>
  <si>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</si>
  <si>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</si>
  <si>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</si>
  <si>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</si>
  <si>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</si>
  <si>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</si>
  <si>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</si>
  <si>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</si>
  <si>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</si>
  <si>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</si>
  <si>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</si>
  <si>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</si>
  <si>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</si>
  <si>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</si>
  <si>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</si>
  <si>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</si>
  <si>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</si>
  <si>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</si>
  <si>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</si>
  <si>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</si>
  <si>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</si>
  <si>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</si>
  <si>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</si>
  <si>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</si>
  <si>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</si>
  <si>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</si>
  <si>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</si>
  <si>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</si>
  <si>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</si>
  <si>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</si>
  <si>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</si>
  <si>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</si>
  <si>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</si>
  <si>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</si>
  <si>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</si>
  <si>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</si>
  <si>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</si>
  <si>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</si>
  <si>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</si>
  <si>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</si>
  <si>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</si>
  <si>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</si>
  <si>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</si>
  <si>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</si>
  <si>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</si>
  <si>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</si>
  <si>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</si>
  <si>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</si>
  <si>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</si>
  <si>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</si>
  <si>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</si>
  <si>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</si>
  <si>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</si>
  <si>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</si>
  <si>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</si>
  <si>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</si>
  <si>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</si>
  <si>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</si>
  <si>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</si>
  <si>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</si>
  <si>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</si>
  <si>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</si>
  <si>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</si>
  <si>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</si>
  <si>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</si>
  <si>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</si>
  <si>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</si>
  <si>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</si>
  <si>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</si>
  <si>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</si>
  <si>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</si>
  <si>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</si>
  <si>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</si>
  <si>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</si>
  <si>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</si>
  <si>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</si>
  <si>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</si>
  <si>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</si>
  <si>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</si>
  <si>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</si>
  <si>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</si>
  <si>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</si>
  <si>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</si>
  <si>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</si>
  <si>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</si>
  <si>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</si>
  <si>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</si>
  <si>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</si>
  <si>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</si>
  <si>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</si>
  <si>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</si>
  <si>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</si>
  <si>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</si>
  <si>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</si>
  <si>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</si>
  <si>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</si>
  <si>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</si>
  <si>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</si>
  <si>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</si>
  <si>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</si>
  <si>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</si>
  <si>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</si>
  <si>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</si>
  <si>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</si>
  <si>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</si>
  <si>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</si>
  <si>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</si>
  <si>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</si>
  <si>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</si>
  <si>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</si>
  <si>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</si>
  <si>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</si>
  <si>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</si>
  <si>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</si>
  <si>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</si>
  <si>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</si>
  <si>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</si>
  <si>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</si>
  <si>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</si>
  <si>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</si>
  <si>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</si>
  <si>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</si>
  <si>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</si>
  <si>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</si>
  <si>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</si>
  <si>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</si>
  <si>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</si>
  <si>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</si>
  <si>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</si>
  <si>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</si>
  <si>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</si>
  <si>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</si>
  <si>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</si>
  <si>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</si>
  <si>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</si>
  <si>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</si>
  <si>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</si>
  <si>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</si>
  <si>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</si>
  <si>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</si>
  <si>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</si>
  <si>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</si>
  <si>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</si>
  <si>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</si>
  <si>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</si>
  <si>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</si>
  <si>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</si>
  <si>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</si>
  <si>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</si>
  <si>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</si>
  <si>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</si>
  <si>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</si>
  <si>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</si>
  <si>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</si>
  <si>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</si>
  <si>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</si>
  <si>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</si>
  <si>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</si>
  <si>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</si>
  <si>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</si>
  <si>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</si>
  <si>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</si>
  <si>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</si>
  <si>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</si>
  <si>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</si>
  <si>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</si>
  <si>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</si>
  <si>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</si>
  <si>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</si>
  <si>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</si>
  <si>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</si>
  <si>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</si>
  <si>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</si>
  <si>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</si>
  <si>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</si>
  <si>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</si>
  <si>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</si>
  <si>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</si>
  <si>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</si>
  <si>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</si>
  <si>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</si>
  <si>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</si>
  <si>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</si>
  <si>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</si>
  <si>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</si>
  <si>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</si>
  <si>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</si>
  <si>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</si>
  <si>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</si>
  <si>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</si>
  <si>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</si>
  <si>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</si>
  <si>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</si>
  <si>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</si>
  <si>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</si>
  <si>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</si>
  <si>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</si>
  <si>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</si>
  <si>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</si>
  <si>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</si>
  <si>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</si>
  <si>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</si>
  <si>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</si>
  <si>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</si>
  <si>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</si>
  <si>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</si>
  <si>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</si>
  <si>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</si>
  <si>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</si>
  <si>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</si>
  <si>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</si>
  <si>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</si>
  <si>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</si>
  <si>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</si>
  <si>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</si>
  <si>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</si>
  <si>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</si>
  <si>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</si>
  <si>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</si>
  <si>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</si>
  <si>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</si>
  <si>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</si>
  <si>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</si>
  <si>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</si>
  <si>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</si>
  <si>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</si>
  <si>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</si>
  <si>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</si>
  <si>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</si>
  <si>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</si>
  <si>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</si>
  <si>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</si>
  <si>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</si>
  <si>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</si>
  <si>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</si>
  <si>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</si>
  <si>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</si>
  <si>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</si>
  <si>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</si>
  <si>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</si>
  <si>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</si>
  <si>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</si>
  <si>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</si>
  <si>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</si>
  <si>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</si>
  <si>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</si>
  <si>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</si>
  <si>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</si>
  <si>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</si>
  <si>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</si>
  <si>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</si>
  <si>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</si>
  <si>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</si>
  <si>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</si>
  <si>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</si>
  <si>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</si>
  <si>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</si>
  <si>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</si>
  <si>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</si>
  <si>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</si>
  <si>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</si>
  <si>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</si>
  <si>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</si>
  <si>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</si>
  <si>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</si>
  <si>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</si>
  <si>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</si>
  <si>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</si>
  <si>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</si>
  <si>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</si>
  <si>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</si>
  <si>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</si>
  <si>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</si>
  <si>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</si>
  <si>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</si>
  <si>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</si>
  <si>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</si>
  <si>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</si>
  <si>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</si>
  <si>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</si>
  <si>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</si>
  <si>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</si>
  <si>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</si>
  <si>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</si>
  <si>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</si>
  <si>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</si>
  <si>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</si>
  <si>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</si>
  <si>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</si>
  <si>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</si>
  <si>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</si>
  <si>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</si>
  <si>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</si>
  <si>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</si>
  <si>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</si>
  <si>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</si>
  <si>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</si>
  <si>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</si>
  <si>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</si>
  <si>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</si>
  <si>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</si>
  <si>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</si>
  <si>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</si>
  <si>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</si>
  <si>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</si>
  <si>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</si>
  <si>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</si>
  <si>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</si>
  <si>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</si>
  <si>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</si>
  <si>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</si>
  <si>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</si>
  <si>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</si>
  <si>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</si>
  <si>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</si>
  <si>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</si>
  <si>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</si>
  <si>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</si>
  <si>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</si>
  <si>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</si>
  <si>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</si>
  <si>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</si>
  <si>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</si>
  <si>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</si>
  <si>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</si>
  <si>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</si>
  <si>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</si>
  <si>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</si>
  <si>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</si>
  <si>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</si>
  <si>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</si>
  <si>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</si>
  <si>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</si>
  <si>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</si>
  <si>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</si>
  <si>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</si>
  <si>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</si>
  <si>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</si>
  <si>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</si>
  <si>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</si>
  <si>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</si>
  <si>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</si>
  <si>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</si>
  <si>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</si>
  <si>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</si>
  <si>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</si>
  <si>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</si>
  <si>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</si>
  <si>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</si>
  <si>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</si>
  <si>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</si>
  <si>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</si>
  <si>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</si>
  <si>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</si>
  <si>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</si>
  <si>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</si>
  <si>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</si>
  <si>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</si>
  <si>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</si>
  <si>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</si>
  <si>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</si>
  <si>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</si>
  <si>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</si>
  <si>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</si>
  <si>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</si>
  <si>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</si>
  <si>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</si>
  <si>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</si>
  <si>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</si>
  <si>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</si>
  <si>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</si>
  <si>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</si>
  <si>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</si>
  <si>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</si>
  <si>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</si>
  <si>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</si>
  <si>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</si>
  <si>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</si>
  <si>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</si>
  <si>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</si>
  <si>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</si>
  <si>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</si>
  <si>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</si>
  <si>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</si>
  <si>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</si>
  <si>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</si>
  <si>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</si>
  <si>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</si>
  <si>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</si>
  <si>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</si>
  <si>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</si>
  <si>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</si>
  <si>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</si>
  <si>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</si>
  <si>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</si>
  <si>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</si>
  <si>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</si>
  <si>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</si>
  <si>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</si>
  <si>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</si>
  <si>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</si>
  <si>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</si>
  <si>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</si>
  <si>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</si>
  <si>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</si>
  <si>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</si>
  <si>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</si>
  <si>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</si>
  <si>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</si>
  <si>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</si>
  <si>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</si>
  <si>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</si>
  <si>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</si>
  <si>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</si>
  <si>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</si>
  <si>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</si>
  <si>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</si>
  <si>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</si>
  <si>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</si>
  <si>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</si>
  <si>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</si>
  <si>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</si>
  <si>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</si>
  <si>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</si>
  <si>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</si>
  <si>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</si>
  <si>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</si>
  <si>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</si>
  <si>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</si>
  <si>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</si>
  <si>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</si>
  <si>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</si>
  <si>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</si>
  <si>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</si>
  <si>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</si>
  <si>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</si>
  <si>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</si>
  <si>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</si>
  <si>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</si>
  <si>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</si>
  <si>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</si>
  <si>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</si>
  <si>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</si>
  <si>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</si>
  <si>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</si>
  <si>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</si>
  <si>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</si>
  <si>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</si>
  <si>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</si>
  <si>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</si>
  <si>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</si>
  <si>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</si>
  <si>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</si>
  <si>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</si>
  <si>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</si>
  <si>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</si>
  <si>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</si>
  <si>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</si>
  <si>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</si>
  <si>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</si>
  <si>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</si>
  <si>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</si>
  <si>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</si>
  <si>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</si>
  <si>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</si>
  <si>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</si>
  <si>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</si>
  <si>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</si>
  <si>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</si>
  <si>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</si>
  <si>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</si>
  <si>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</si>
  <si>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</si>
  <si>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</si>
  <si>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</si>
  <si>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</si>
  <si>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</si>
  <si>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</si>
  <si>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</si>
  <si>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</si>
  <si>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</si>
  <si>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</si>
  <si>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</si>
  <si>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</si>
  <si>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</si>
  <si>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</si>
  <si>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</si>
  <si>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</si>
  <si>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</si>
  <si>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</si>
  <si>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</si>
  <si>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</si>
  <si>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</si>
  <si>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</si>
  <si>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</si>
  <si>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</si>
  <si>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</si>
  <si>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</si>
  <si>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</si>
  <si>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</si>
  <si>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</si>
  <si>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</si>
  <si>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</si>
  <si>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</si>
  <si>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</si>
  <si>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</si>
  <si>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</si>
  <si>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</si>
  <si>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</si>
  <si>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</si>
  <si>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</si>
  <si>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</si>
  <si>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</si>
  <si>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</si>
  <si>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</si>
  <si>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</si>
  <si>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</si>
  <si>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</si>
  <si>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</si>
  <si>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</si>
  <si>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</si>
  <si>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</si>
  <si>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</si>
  <si>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</si>
  <si>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</si>
  <si>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</si>
  <si>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</si>
  <si>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</si>
  <si>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</si>
  <si>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</si>
  <si>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</si>
  <si>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</si>
  <si>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</si>
  <si>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</si>
  <si>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</si>
  <si>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</si>
  <si>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</si>
  <si>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</si>
  <si>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</si>
  <si>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</si>
  <si>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</si>
  <si>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</si>
  <si>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</si>
  <si>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</si>
  <si>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</si>
  <si>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</si>
  <si>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</si>
  <si>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</si>
  <si>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</si>
  <si>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</si>
  <si>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</si>
  <si>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</si>
  <si>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</si>
  <si>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</si>
  <si>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</si>
  <si>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</si>
  <si>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</si>
  <si>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</si>
  <si>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</si>
  <si>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</si>
  <si>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</si>
  <si>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</si>
  <si>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</si>
  <si>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</si>
  <si>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</si>
  <si>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</si>
  <si>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</si>
  <si>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</si>
  <si>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</si>
  <si>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</si>
  <si>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</si>
  <si>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</si>
  <si>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</si>
  <si>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</si>
  <si>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</si>
  <si>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</si>
  <si>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</si>
  <si>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</si>
  <si>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</si>
  <si>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</si>
  <si>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</si>
  <si>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</si>
  <si>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</si>
  <si>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</si>
  <si>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</si>
  <si>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</si>
  <si>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</si>
  <si>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</si>
  <si>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</si>
  <si>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</si>
  <si>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</si>
  <si>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</si>
  <si>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</si>
  <si>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</si>
  <si>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</si>
  <si>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</si>
  <si>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</si>
  <si>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</si>
  <si>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</si>
  <si>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</si>
  <si>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</si>
  <si>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</si>
  <si>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</si>
  <si>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</si>
  <si>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</si>
  <si>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</si>
  <si>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</si>
  <si>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</si>
  <si>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</si>
  <si>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</si>
  <si>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</si>
  <si>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</si>
  <si>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</si>
  <si>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</si>
  <si>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</si>
  <si>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</si>
  <si>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</si>
  <si>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</si>
  <si>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</si>
  <si>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</si>
  <si>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</si>
  <si>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</si>
  <si>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</si>
  <si>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</si>
  <si>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</si>
  <si>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</si>
  <si>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</si>
  <si>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</si>
  <si>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</si>
  <si>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</si>
  <si>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</si>
  <si>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</si>
  <si>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</si>
  <si>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</si>
  <si>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</si>
  <si>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</si>
  <si>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</si>
  <si>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</si>
  <si>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</si>
  <si>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</si>
  <si>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</si>
  <si>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</si>
  <si>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</si>
  <si>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</si>
  <si>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</si>
  <si>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</si>
  <si>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</si>
  <si>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</si>
  <si>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</si>
  <si>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</si>
  <si>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</si>
  <si>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</si>
  <si>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</si>
  <si>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</si>
  <si>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</si>
  <si>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</si>
  <si>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</si>
  <si>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</si>
  <si>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</si>
  <si>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</si>
  <si>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</si>
  <si>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</si>
  <si>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</si>
  <si>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</si>
  <si>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</si>
  <si>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</si>
  <si>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</si>
  <si>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</si>
  <si>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</si>
  <si>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</si>
  <si>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</si>
  <si>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</si>
  <si>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</si>
  <si>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</si>
  <si>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</si>
  <si>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</si>
  <si>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</si>
  <si>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</si>
  <si>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</si>
  <si>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</si>
  <si>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</si>
  <si>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</si>
  <si>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</si>
  <si>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</si>
  <si>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</si>
  <si>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</si>
  <si>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</si>
  <si>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</si>
  <si>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</si>
  <si>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</si>
  <si>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</si>
  <si>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</si>
  <si>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</si>
  <si>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</si>
  <si>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</si>
  <si>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</si>
  <si>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</si>
  <si>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</si>
  <si>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</si>
  <si>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</si>
  <si>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</si>
  <si>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</si>
  <si>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</si>
  <si>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</si>
  <si>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</si>
  <si>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</si>
  <si>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</si>
  <si>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</si>
  <si>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</si>
  <si>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</si>
  <si>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</si>
  <si>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</si>
  <si>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</si>
  <si>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</si>
  <si>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</si>
  <si>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</si>
  <si>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</si>
  <si>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</si>
  <si>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</si>
  <si>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</si>
  <si>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</si>
  <si>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</si>
  <si>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</si>
  <si>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</si>
  <si>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</si>
  <si>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</si>
  <si>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</si>
  <si>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</si>
  <si>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</si>
  <si>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</si>
  <si>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</si>
  <si>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</si>
  <si>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</si>
  <si>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</si>
  <si>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</si>
  <si>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</si>
  <si>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</si>
  <si>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</si>
  <si>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</si>
  <si>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</si>
  <si>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</si>
  <si>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</si>
  <si>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</si>
  <si>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</si>
  <si>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</si>
  <si>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</si>
  <si>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</si>
  <si>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</si>
  <si>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</si>
  <si>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</si>
  <si>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</si>
  <si>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</si>
  <si>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</si>
  <si>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</si>
  <si>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</si>
  <si>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</si>
  <si>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</si>
  <si>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</si>
  <si>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</si>
  <si>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</si>
  <si>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</si>
  <si>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</si>
  <si>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</si>
  <si>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</si>
  <si>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</si>
  <si>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</si>
  <si>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</si>
  <si>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</si>
  <si>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</si>
  <si>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</si>
  <si>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</si>
  <si>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</si>
  <si>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</si>
  <si>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</si>
  <si>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</si>
  <si>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</si>
  <si>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</si>
  <si>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</si>
  <si>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</si>
  <si>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</si>
  <si>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</si>
  <si>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</si>
  <si>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</si>
  <si>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</si>
  <si>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</si>
  <si>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</si>
  <si>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</si>
  <si>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</si>
  <si>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</si>
  <si>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</si>
  <si>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</si>
  <si>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</si>
  <si>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</si>
  <si>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</si>
  <si>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</si>
  <si>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</si>
  <si>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</si>
  <si>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</si>
  <si>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</si>
  <si>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</si>
  <si>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</si>
  <si>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</si>
  <si>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</si>
  <si>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</si>
  <si>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</si>
  <si>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</si>
  <si>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</si>
  <si>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</si>
  <si>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</si>
  <si>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</si>
  <si>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</si>
  <si>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</si>
  <si>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</si>
  <si>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</si>
  <si>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</si>
  <si>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</si>
  <si>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</si>
  <si>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</si>
  <si>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</si>
  <si>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</si>
  <si>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</si>
  <si>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</si>
  <si>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</si>
  <si>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</si>
  <si>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</si>
  <si>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</si>
  <si>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</si>
  <si>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</si>
  <si>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</si>
  <si>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</si>
  <si>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</si>
  <si>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</si>
  <si>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</si>
  <si>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</si>
  <si>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</si>
  <si>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</si>
  <si>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</si>
  <si>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</si>
  <si>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</si>
  <si>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</si>
  <si>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</si>
  <si>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</si>
  <si>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</si>
  <si>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</si>
  <si>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</si>
  <si>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</si>
  <si>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</si>
  <si>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</si>
  <si>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</si>
  <si>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</si>
  <si>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</si>
  <si>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</si>
  <si>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</si>
  <si>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</si>
  <si>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</si>
  <si>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</si>
  <si>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</si>
  <si>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</si>
  <si>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</si>
  <si>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</si>
  <si>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</si>
  <si>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</si>
  <si>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</si>
  <si>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</si>
  <si>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</si>
  <si>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</si>
  <si>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</si>
  <si>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</si>
  <si>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</si>
  <si>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</si>
  <si>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</si>
  <si>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</si>
  <si>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</si>
  <si>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</si>
  <si>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</si>
  <si>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</si>
  <si>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</si>
  <si>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</si>
  <si>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</si>
  <si>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</si>
  <si>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</si>
  <si>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</si>
  <si>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</si>
  <si>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</si>
  <si>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</si>
  <si>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</si>
  <si>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</si>
  <si>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</si>
  <si>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</si>
  <si>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</si>
  <si>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</si>
  <si>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</si>
  <si>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</si>
  <si>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</si>
  <si>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</si>
  <si>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</si>
  <si>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</si>
  <si>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</si>
  <si>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</si>
  <si>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</si>
  <si>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</si>
  <si>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</si>
  <si>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</si>
  <si>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</si>
  <si>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</si>
  <si>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</si>
  <si>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</si>
  <si>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</si>
  <si>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</si>
  <si>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</si>
  <si>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</si>
  <si>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</si>
  <si>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</si>
  <si>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</si>
  <si>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</si>
  <si>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</si>
  <si>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</si>
  <si>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</si>
  <si>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</si>
  <si>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</si>
  <si>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</si>
  <si>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</si>
  <si>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</si>
  <si>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</si>
  <si>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</si>
  <si>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</si>
  <si>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</si>
  <si>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</si>
  <si>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</si>
  <si>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</si>
  <si>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</si>
  <si>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</si>
  <si>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</si>
  <si>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</si>
  <si>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</si>
  <si>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</si>
  <si>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</si>
  <si>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</si>
  <si>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</si>
  <si>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</si>
  <si>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</si>
  <si>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</si>
  <si>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</si>
  <si>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</si>
  <si>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</si>
  <si>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</si>
  <si>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</si>
  <si>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</si>
  <si>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</si>
  <si>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</si>
  <si>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</si>
  <si>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</si>
  <si>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</si>
  <si>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</si>
  <si>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</si>
  <si>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</si>
  <si>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</si>
  <si>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</si>
  <si>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</si>
  <si>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</si>
  <si>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</si>
  <si>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</si>
  <si>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</si>
  <si>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</si>
  <si>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</si>
  <si>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</si>
  <si>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</si>
  <si>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</si>
  <si>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</si>
  <si>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</si>
  <si>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</si>
  <si>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</si>
  <si>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</si>
  <si>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</si>
  <si>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</si>
  <si>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</si>
  <si>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</si>
  <si>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</si>
  <si>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</si>
  <si>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</si>
  <si>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</si>
  <si>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</si>
  <si>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</si>
  <si>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</si>
  <si>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</si>
  <si>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</si>
  <si>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</si>
  <si>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</si>
  <si>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</si>
  <si>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</si>
  <si>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</si>
  <si>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</si>
  <si>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</si>
  <si>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</si>
  <si>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</si>
  <si>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</si>
  <si>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</si>
  <si>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</si>
  <si>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</si>
  <si>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</si>
  <si>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</si>
  <si>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</si>
  <si>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</si>
  <si>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</si>
  <si>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</si>
  <si>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</si>
  <si>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</si>
  <si>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</si>
  <si>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</si>
  <si>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</si>
  <si>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</si>
  <si>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</si>
  <si>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</si>
  <si>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</si>
  <si>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</si>
  <si>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</si>
  <si>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</si>
  <si>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</si>
  <si>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</si>
  <si>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</si>
  <si>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</si>
  <si>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</si>
  <si>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</si>
  <si>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</si>
  <si>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</si>
  <si>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</si>
  <si>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</si>
  <si>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</si>
  <si>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</si>
  <si>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</si>
  <si>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</si>
  <si>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</si>
  <si>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</si>
  <si>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</si>
  <si>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</si>
  <si>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</si>
  <si>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</si>
  <si>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</si>
  <si>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</si>
  <si>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</si>
  <si>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</si>
  <si>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</si>
  <si>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</si>
  <si>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</si>
  <si>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</si>
  <si>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</si>
  <si>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</si>
  <si>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</si>
  <si>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</si>
  <si>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</si>
  <si>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</si>
  <si>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</si>
  <si>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</si>
  <si>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</si>
  <si>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</si>
  <si>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</si>
  <si>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</si>
  <si>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</si>
  <si>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</si>
  <si>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</si>
  <si>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</si>
  <si>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</si>
  <si>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</si>
  <si>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</si>
  <si>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</si>
  <si>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</si>
  <si>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</si>
  <si>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</si>
  <si>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</si>
  <si>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</si>
  <si>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</si>
  <si>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</si>
  <si>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</si>
  <si>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</si>
  <si>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</si>
  <si>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</si>
  <si>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</si>
  <si>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</si>
  <si>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</si>
  <si>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</si>
  <si>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</si>
  <si>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</si>
  <si>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</si>
  <si>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</si>
  <si>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</si>
  <si>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</si>
  <si>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</si>
  <si>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</si>
  <si>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</si>
  <si>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</si>
  <si>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</si>
  <si>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</si>
  <si>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</si>
  <si>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</si>
  <si>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</si>
  <si>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</si>
  <si>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</si>
  <si>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</si>
  <si>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</si>
  <si>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</si>
  <si>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</si>
  <si>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</si>
  <si>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</si>
  <si>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</si>
  <si>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</si>
  <si>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</si>
  <si>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</si>
  <si>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</si>
  <si>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</si>
  <si>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</si>
  <si>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</si>
  <si>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</si>
  <si>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</si>
  <si>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</si>
  <si>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</si>
  <si>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</si>
  <si>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</si>
  <si>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</si>
  <si>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</si>
  <si>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</si>
  <si>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</si>
  <si>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</si>
  <si>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</si>
  <si>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</si>
  <si>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</si>
  <si>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</si>
  <si>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</si>
  <si>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</si>
  <si>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</si>
  <si>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</si>
  <si>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</si>
  <si>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</si>
  <si>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</si>
  <si>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</si>
  <si>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</si>
  <si>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</si>
  <si>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</si>
  <si>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</si>
  <si>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</si>
  <si>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</si>
  <si>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</si>
  <si>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</si>
  <si>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</si>
  <si>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</si>
  <si>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</si>
  <si>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</si>
  <si>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</si>
  <si>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</si>
  <si>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</si>
  <si>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</si>
  <si>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</si>
  <si>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</si>
  <si>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</si>
  <si>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</si>
  <si>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</si>
  <si>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</si>
  <si>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</si>
  <si>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</si>
  <si>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</si>
  <si>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</si>
  <si>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</si>
  <si>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</si>
  <si>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</si>
  <si>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</si>
  <si>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</si>
  <si>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</si>
  <si>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</si>
  <si>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</si>
  <si>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</si>
  <si>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</si>
  <si>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</si>
  <si>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</si>
  <si>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</si>
  <si>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</si>
  <si>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</si>
  <si>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</si>
  <si>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</si>
  <si>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</si>
  <si>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</si>
  <si>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</si>
  <si>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</si>
  <si>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</si>
  <si>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</si>
  <si>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</si>
  <si>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</si>
  <si>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</si>
  <si>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</si>
  <si>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</si>
  <si>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</si>
  <si>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</si>
  <si>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</si>
  <si>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</si>
  <si>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</si>
  <si>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</si>
  <si>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</si>
  <si>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</si>
  <si>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</si>
  <si>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</si>
  <si>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</si>
  <si>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</si>
  <si>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</si>
  <si>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</si>
  <si>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</si>
  <si>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</si>
  <si>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</si>
  <si>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</si>
  <si>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</si>
  <si>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</si>
  <si>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</si>
  <si>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</si>
  <si>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</si>
  <si>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</si>
  <si>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</si>
  <si>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</si>
  <si>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</si>
  <si>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</si>
  <si>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</si>
  <si>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</si>
  <si>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</si>
  <si>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</si>
  <si>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</si>
  <si>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</si>
  <si>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</si>
  <si>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</si>
  <si>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</si>
  <si>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</si>
  <si>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</si>
  <si>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</si>
  <si>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</si>
  <si>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</si>
  <si>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</si>
  <si>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</si>
  <si>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</si>
  <si>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</si>
  <si>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</si>
  <si>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</si>
  <si>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</si>
  <si>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</si>
  <si>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</si>
  <si>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</si>
  <si>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</si>
  <si>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</si>
  <si>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</si>
  <si>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</si>
  <si>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</si>
  <si>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</si>
  <si>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</si>
  <si>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</si>
  <si>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</si>
  <si>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</si>
  <si>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</si>
  <si>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</si>
  <si>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</si>
  <si>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</si>
  <si>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</si>
  <si>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</si>
  <si>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</si>
  <si>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</si>
  <si>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</si>
  <si>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</si>
  <si>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</si>
  <si>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</si>
  <si>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</si>
  <si>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</si>
  <si>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</si>
  <si>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</si>
  <si>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</si>
  <si>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</si>
  <si>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</si>
  <si>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</si>
  <si>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</si>
  <si>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</si>
  <si>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</si>
  <si>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</si>
  <si>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</si>
  <si>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</si>
  <si>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</si>
  <si>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</si>
  <si>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</si>
  <si>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</si>
  <si>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</si>
  <si>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</si>
  <si>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</si>
  <si>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</si>
  <si>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</si>
  <si>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</si>
  <si>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</si>
  <si>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</si>
  <si>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</si>
  <si>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</si>
  <si>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</si>
  <si>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</si>
  <si>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</si>
  <si>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</si>
  <si>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</si>
  <si>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</si>
  <si>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</si>
  <si>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</si>
  <si>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</si>
  <si>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</si>
  <si>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</si>
  <si>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</si>
  <si>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</si>
  <si>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</si>
  <si>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</si>
  <si>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</si>
  <si>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</si>
  <si>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</si>
  <si>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</si>
  <si>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</si>
  <si>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</si>
  <si>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</si>
  <si>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</si>
  <si>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</si>
  <si>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</si>
  <si>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</si>
  <si>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</si>
  <si>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</si>
  <si>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</si>
  <si>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</si>
  <si>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</si>
  <si>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</si>
  <si>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</si>
  <si>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</si>
  <si>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</si>
  <si>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</si>
  <si>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</si>
  <si>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</si>
  <si>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</si>
  <si>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</si>
  <si>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</si>
  <si>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</si>
  <si>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</si>
  <si>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</si>
  <si>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</si>
  <si>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</si>
  <si>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</si>
  <si>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</si>
  <si>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</si>
  <si>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</si>
  <si>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</si>
  <si>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</si>
  <si>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</si>
  <si>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</si>
  <si>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</si>
  <si>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</si>
  <si>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</si>
  <si>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</si>
  <si>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</si>
  <si>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</si>
  <si>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</si>
  <si>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</si>
  <si>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</si>
  <si>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</si>
  <si>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</si>
  <si>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</si>
  <si>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</si>
  <si>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</si>
  <si>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</si>
  <si>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</si>
  <si>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</si>
  <si>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</si>
  <si>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</si>
  <si>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</si>
  <si>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</si>
  <si>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</si>
  <si>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</si>
  <si>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</si>
  <si>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</si>
  <si>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</si>
  <si>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</si>
  <si>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</si>
  <si>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</si>
  <si>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</si>
  <si>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</si>
  <si>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</si>
  <si>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</si>
  <si>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</si>
  <si>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</si>
  <si>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</si>
  <si>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</si>
  <si>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</si>
  <si>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</si>
  <si>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</si>
  <si>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</si>
  <si>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</si>
  <si>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</si>
  <si>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</si>
  <si>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</si>
  <si>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</si>
  <si>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</si>
  <si>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</si>
  <si>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</si>
  <si>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</si>
  <si>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</si>
  <si>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</si>
  <si>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</si>
  <si>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</si>
  <si>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</si>
  <si>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</si>
  <si>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</si>
  <si>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</si>
  <si>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</si>
  <si>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</si>
  <si>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</si>
  <si>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</si>
  <si>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</si>
  <si>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</si>
  <si>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</si>
  <si>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</si>
  <si>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</si>
  <si>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</si>
  <si>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</si>
  <si>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</si>
  <si>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</si>
  <si>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</si>
  <si>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</si>
  <si>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</si>
  <si>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</si>
  <si>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</si>
  <si>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</si>
  <si>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</si>
  <si>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</si>
  <si>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</si>
  <si>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</si>
  <si>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</si>
  <si>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</si>
  <si>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</si>
  <si>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</si>
  <si>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</si>
  <si>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</si>
  <si>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</si>
  <si>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</si>
  <si>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</si>
  <si>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</si>
  <si>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</si>
  <si>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</si>
  <si>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</si>
  <si>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</si>
  <si>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</si>
  <si>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</si>
  <si>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</si>
  <si>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</si>
  <si>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</si>
  <si>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</si>
  <si>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</si>
  <si>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</si>
  <si>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</si>
  <si>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</si>
  <si>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</si>
  <si>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</si>
  <si>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</si>
  <si>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</si>
  <si>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</si>
  <si>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</si>
  <si>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</si>
  <si>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</si>
  <si>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</si>
  <si>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</si>
  <si>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</si>
  <si>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</si>
  <si>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</si>
  <si>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</si>
  <si>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</si>
  <si>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</si>
  <si>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</si>
  <si>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</si>
  <si>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</si>
  <si>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</si>
  <si>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</si>
  <si>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</si>
  <si>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</si>
  <si>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</si>
  <si>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</si>
  <si>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</si>
  <si>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</si>
  <si>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</si>
  <si>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</si>
  <si>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</si>
  <si>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</si>
  <si>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</si>
  <si>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</si>
  <si>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</si>
  <si>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</si>
  <si>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</si>
  <si>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</si>
  <si>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</si>
  <si>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</si>
  <si>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</si>
  <si>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</si>
  <si>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</si>
  <si>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</si>
  <si>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</si>
  <si>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</si>
  <si>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</si>
  <si>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</si>
  <si>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</si>
  <si>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</si>
  <si>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</si>
  <si>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</si>
  <si>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</si>
  <si>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</si>
  <si>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</si>
  <si>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</si>
  <si>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</si>
  <si>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</si>
  <si>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</si>
  <si>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</si>
  <si>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</si>
  <si>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</si>
  <si>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</si>
  <si>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</si>
  <si>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</si>
  <si>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</si>
  <si>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</si>
  <si>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</si>
  <si>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</si>
  <si>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</si>
  <si>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</si>
  <si>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</si>
  <si>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</si>
  <si>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</si>
  <si>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</si>
  <si>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</si>
  <si>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</si>
  <si>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</si>
  <si>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</si>
  <si>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</si>
  <si>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</si>
  <si>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</si>
  <si>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</si>
  <si>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</si>
  <si>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</si>
  <si>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</si>
  <si>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</si>
  <si>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</si>
  <si>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</si>
  <si>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</si>
  <si>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</si>
  <si>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</si>
  <si>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</si>
  <si>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</si>
  <si>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</si>
  <si>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</si>
  <si>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</si>
  <si>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</si>
  <si>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</si>
  <si>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</si>
  <si>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</si>
  <si>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</si>
  <si>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</si>
  <si>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</si>
  <si>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</si>
  <si>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</si>
  <si>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</si>
  <si>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</si>
  <si>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</si>
  <si>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</si>
  <si>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</si>
  <si>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</si>
  <si>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</si>
  <si>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</si>
  <si>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</si>
  <si>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</si>
  <si>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</si>
  <si>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</si>
  <si>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</si>
  <si>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</si>
  <si>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</si>
  <si>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</si>
  <si>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</si>
  <si>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</si>
  <si>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</si>
  <si>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</si>
  <si>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</si>
  <si>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</si>
  <si>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</si>
  <si>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</si>
  <si>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</si>
  <si>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</si>
  <si>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</si>
  <si>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</si>
  <si>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</si>
  <si>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</si>
  <si>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</si>
  <si>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</si>
  <si>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</si>
  <si>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</si>
  <si>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</si>
  <si>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</si>
  <si>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</si>
  <si>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</si>
  <si>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</si>
  <si>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</si>
  <si>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</si>
  <si>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</si>
  <si>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</si>
  <si>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</si>
  <si>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</si>
  <si>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</si>
  <si>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</si>
  <si>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</si>
  <si>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</si>
  <si>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</si>
  <si>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</si>
  <si>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</si>
  <si>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</si>
  <si>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</si>
  <si>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</si>
  <si>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</si>
  <si>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</si>
  <si>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</si>
  <si>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</si>
  <si>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</si>
  <si>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</si>
  <si>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</si>
  <si>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</si>
  <si>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</si>
  <si>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</si>
  <si>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</si>
  <si>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</si>
  <si>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</si>
  <si>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</si>
  <si>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</si>
  <si>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</si>
  <si>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</si>
  <si>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</si>
  <si>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</si>
  <si>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</si>
  <si>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</si>
  <si>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</si>
  <si>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</si>
  <si>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</si>
  <si>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</si>
  <si>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</si>
  <si>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</si>
  <si>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</si>
  <si>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</si>
  <si>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</si>
  <si>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</si>
  <si>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</si>
  <si>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</si>
  <si>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</si>
  <si>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</si>
  <si>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</si>
  <si>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</si>
  <si>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</si>
  <si>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</si>
  <si>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</si>
  <si>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</si>
  <si>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</si>
  <si>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</si>
  <si>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</si>
  <si>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</si>
  <si>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</si>
  <si>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</si>
  <si>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</si>
  <si>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</si>
  <si>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</si>
  <si>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</si>
  <si>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</si>
  <si>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</si>
  <si>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</si>
  <si>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</si>
  <si>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</si>
  <si>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</si>
  <si>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</si>
  <si>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</si>
  <si>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</si>
  <si>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</si>
  <si>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</si>
  <si>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</si>
  <si>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</si>
  <si>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</si>
  <si>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</si>
  <si>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</si>
  <si>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</si>
  <si>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</si>
  <si>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</si>
  <si>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</si>
  <si>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</si>
  <si>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</si>
  <si>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</si>
  <si>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</si>
  <si>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</si>
  <si>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</si>
  <si>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</si>
  <si>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</si>
  <si>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</si>
  <si>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</si>
  <si>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</si>
  <si>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</si>
  <si>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</si>
  <si>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</si>
  <si>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</si>
  <si>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</si>
  <si>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</si>
  <si>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</si>
  <si>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</si>
  <si>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</si>
  <si>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</si>
  <si>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</si>
  <si>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</si>
  <si>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</si>
  <si>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</si>
  <si>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</si>
  <si>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</si>
  <si>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</si>
  <si>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</si>
  <si>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</si>
  <si>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</si>
  <si>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</si>
  <si>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</si>
  <si>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</si>
  <si>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</si>
  <si>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</si>
  <si>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</si>
  <si>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</si>
  <si>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</si>
  <si>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</si>
  <si>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</si>
  <si>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</si>
  <si>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</si>
  <si>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</si>
  <si>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</si>
  <si>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</si>
  <si>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</si>
  <si>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</si>
  <si>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</si>
  <si>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</si>
  <si>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</si>
  <si>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</si>
  <si>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</si>
  <si>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</si>
  <si>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</si>
  <si>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</si>
  <si>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</si>
  <si>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</si>
  <si>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</si>
  <si>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</si>
  <si>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</si>
  <si>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</si>
  <si>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</si>
  <si>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</si>
  <si>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</si>
  <si>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</si>
  <si>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</si>
  <si>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</si>
  <si>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</si>
  <si>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</si>
  <si>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</si>
  <si>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</si>
  <si>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</si>
  <si>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</si>
  <si>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</si>
  <si>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</si>
  <si>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</si>
  <si>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</si>
  <si>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</si>
  <si>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</si>
  <si>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</si>
  <si>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</si>
  <si>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</si>
  <si>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</si>
  <si>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</si>
  <si>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</si>
  <si>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</si>
  <si>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</si>
  <si>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</si>
  <si>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</si>
  <si>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</si>
  <si>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</si>
  <si>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</si>
  <si>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</si>
  <si>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</si>
  <si>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</si>
  <si>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</si>
  <si>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</si>
  <si>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</si>
  <si>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</si>
  <si>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</si>
  <si>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</si>
  <si>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</si>
  <si>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</si>
  <si>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</si>
  <si>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</si>
  <si>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</si>
  <si>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</si>
  <si>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</si>
  <si>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</si>
  <si>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</si>
  <si>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</si>
  <si>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</si>
  <si>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</si>
  <si>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</si>
  <si>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</si>
  <si>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</si>
  <si>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</si>
  <si>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</si>
  <si>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</si>
  <si>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</si>
  <si>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</si>
  <si>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</si>
  <si>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</si>
  <si>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</si>
  <si>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</si>
  <si>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</si>
  <si>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</si>
  <si>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</si>
  <si>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</si>
  <si>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</si>
  <si>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</si>
  <si>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</si>
  <si>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</si>
  <si>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</si>
  <si>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</si>
  <si>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</si>
  <si>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</si>
  <si>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</si>
  <si>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</si>
  <si>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</si>
  <si>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</si>
  <si>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</si>
  <si>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</si>
  <si>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</si>
  <si>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</si>
  <si>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</si>
  <si>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</si>
  <si>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</si>
  <si>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</si>
  <si>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</si>
  <si>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</si>
  <si>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</si>
  <si>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</si>
  <si>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</si>
  <si>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</si>
  <si>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</si>
  <si>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</si>
  <si>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</si>
  <si>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</si>
  <si>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</si>
  <si>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</si>
  <si>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</si>
  <si>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</si>
  <si>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</si>
  <si>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</si>
  <si>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</si>
  <si>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</si>
  <si>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</si>
  <si>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</si>
  <si>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</si>
  <si>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</si>
  <si>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</si>
  <si>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</si>
  <si>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</si>
  <si>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</si>
  <si>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</si>
  <si>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</si>
  <si>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</si>
  <si>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</si>
  <si>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</si>
  <si>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</si>
  <si>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</si>
  <si>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</si>
  <si>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</si>
  <si>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</si>
  <si>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</si>
  <si>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</si>
  <si>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</si>
  <si>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</si>
  <si>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</si>
  <si>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</si>
  <si>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</si>
  <si>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</si>
  <si>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</si>
  <si>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</si>
  <si>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</si>
  <si>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</si>
  <si>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</si>
  <si>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</si>
  <si>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</si>
  <si>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</si>
  <si>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</si>
  <si>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</si>
  <si>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</si>
  <si>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</si>
  <si>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</si>
  <si>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</si>
  <si>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</si>
  <si>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</si>
  <si>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</si>
  <si>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</si>
  <si>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</si>
  <si>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</si>
  <si>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</si>
  <si>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</si>
  <si>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</si>
  <si>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</si>
  <si>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</si>
  <si>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</si>
  <si>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</si>
  <si>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</si>
  <si>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</si>
  <si>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</si>
  <si>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</si>
  <si>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</si>
  <si>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</si>
  <si>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</si>
  <si>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</si>
  <si>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</si>
  <si>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</si>
  <si>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</si>
  <si>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</si>
  <si>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</si>
  <si>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</si>
  <si>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</si>
  <si>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</si>
  <si>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</si>
  <si>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</si>
  <si>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</si>
  <si>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</si>
  <si>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</si>
  <si>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</si>
  <si>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</si>
  <si>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</si>
  <si>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</si>
  <si>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</si>
  <si>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</si>
  <si>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</si>
  <si>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</si>
  <si>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</si>
  <si>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</si>
  <si>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</si>
  <si>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</si>
  <si>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</si>
  <si>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</si>
  <si>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</si>
  <si>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</si>
  <si>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</si>
  <si>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</si>
  <si>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</si>
  <si>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</si>
  <si>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</si>
  <si>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</si>
  <si>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</si>
  <si>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</si>
  <si>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</si>
  <si>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</si>
  <si>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</si>
  <si>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</si>
  <si>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</si>
  <si>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</si>
  <si>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</si>
  <si>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</si>
  <si>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</si>
  <si>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</si>
  <si>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</si>
  <si>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</si>
  <si>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</si>
  <si>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</si>
  <si>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</si>
  <si>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</si>
  <si>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</si>
  <si>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</si>
  <si>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</si>
  <si>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</si>
  <si>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</si>
  <si>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</si>
  <si>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</si>
  <si>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</si>
  <si>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</si>
  <si>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</si>
  <si>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</si>
  <si>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</si>
  <si>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</si>
  <si>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</si>
  <si>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</si>
  <si>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</si>
  <si>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</si>
  <si>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</si>
  <si>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</si>
  <si>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</si>
  <si>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</si>
  <si>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</si>
  <si>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</si>
  <si>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</si>
  <si>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</si>
  <si>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</si>
  <si>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</si>
  <si>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</si>
  <si>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</si>
  <si>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</si>
  <si>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</si>
  <si>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</si>
  <si>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</si>
  <si>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</si>
  <si>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</si>
  <si>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</si>
  <si>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</si>
  <si>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</si>
  <si>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</si>
  <si>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</si>
  <si>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</si>
  <si>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</si>
  <si>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</si>
  <si>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</si>
  <si>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</si>
  <si>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</si>
  <si>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</si>
  <si>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</si>
  <si>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</si>
  <si>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</si>
  <si>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</si>
  <si>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</si>
  <si>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</si>
  <si>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</si>
  <si>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</si>
  <si>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</si>
  <si>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</si>
  <si>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</si>
  <si>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</si>
  <si>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</si>
  <si>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</si>
  <si>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</si>
  <si>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</si>
  <si>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</si>
  <si>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</si>
  <si>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</si>
  <si>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</si>
  <si>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</si>
  <si>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</si>
  <si>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</si>
  <si>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</si>
  <si>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</si>
  <si>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</si>
  <si>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</si>
  <si>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</si>
  <si>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</si>
  <si>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</si>
  <si>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</si>
  <si>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</si>
  <si>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</si>
  <si>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</si>
  <si>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</si>
  <si>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</si>
  <si>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</si>
  <si>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</si>
  <si>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</si>
  <si>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</si>
  <si>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</si>
  <si>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</si>
  <si>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</si>
  <si>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</si>
  <si>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</si>
  <si>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</si>
  <si>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</si>
  <si>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</si>
  <si>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</si>
  <si>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</si>
  <si>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</si>
  <si>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</si>
  <si>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</si>
  <si>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</si>
  <si>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</si>
  <si>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</si>
  <si>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</si>
  <si>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</si>
  <si>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</si>
  <si>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</si>
  <si>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</si>
  <si>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</si>
  <si>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</si>
  <si>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</si>
  <si>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</si>
  <si>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</si>
  <si>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</si>
  <si>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</si>
  <si>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</si>
  <si>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</si>
  <si>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</si>
  <si>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</si>
  <si>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</si>
  <si>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</si>
  <si>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</si>
  <si>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</si>
  <si>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</si>
  <si>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</si>
  <si>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</si>
  <si>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</si>
  <si>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</si>
  <si>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</si>
  <si>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</si>
  <si>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</si>
  <si>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</si>
  <si>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</si>
  <si>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</si>
  <si>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</si>
  <si>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</si>
  <si>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</si>
  <si>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</si>
  <si>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</si>
  <si>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</si>
  <si>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</si>
  <si>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</si>
  <si>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</si>
  <si>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</si>
  <si>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</si>
  <si>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</si>
  <si>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</si>
  <si>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</si>
  <si>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</si>
  <si>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</si>
  <si>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</si>
  <si>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</si>
  <si>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</si>
  <si>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</si>
  <si>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</si>
  <si>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</si>
  <si>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</si>
  <si>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</si>
  <si>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</si>
  <si>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</si>
  <si>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</si>
  <si>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</si>
  <si>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</si>
  <si>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</si>
  <si>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</si>
  <si>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</si>
  <si>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</si>
  <si>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</si>
  <si>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</si>
  <si>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</si>
  <si>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</si>
  <si>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</si>
  <si>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</si>
  <si>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</si>
  <si>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</si>
  <si>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</si>
  <si>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</si>
  <si>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</si>
  <si>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</si>
  <si>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</si>
  <si>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</si>
  <si>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</si>
  <si>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</si>
  <si>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</si>
  <si>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</si>
  <si>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</si>
  <si>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</si>
  <si>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</si>
  <si>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</si>
  <si>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</si>
  <si>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</si>
  <si>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</si>
  <si>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</si>
  <si>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</si>
  <si>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</si>
  <si>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</si>
  <si>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</si>
  <si>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</si>
  <si>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</si>
  <si>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</si>
  <si>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</si>
  <si>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</si>
  <si>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</si>
  <si>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</si>
  <si>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</si>
  <si>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</si>
  <si>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</si>
  <si>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</si>
  <si>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</si>
  <si>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</si>
  <si>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</si>
  <si>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</si>
  <si>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</si>
  <si>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</si>
  <si>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</si>
  <si>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</si>
  <si>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</si>
  <si>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</si>
  <si>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</si>
  <si>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</si>
  <si>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</si>
  <si>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</si>
  <si>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</si>
  <si>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</si>
  <si>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</si>
  <si>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</si>
  <si>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</si>
  <si>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</si>
  <si>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</si>
  <si>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</si>
  <si>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</si>
  <si>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</si>
  <si>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</si>
  <si>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</si>
  <si>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</si>
  <si>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</si>
  <si>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</si>
  <si>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</si>
  <si>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</si>
  <si>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</si>
  <si>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</si>
  <si>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</si>
  <si>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</si>
  <si>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</si>
  <si>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</si>
  <si>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</si>
  <si>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</si>
  <si>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</si>
  <si>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</si>
  <si>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</si>
  <si>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</si>
  <si>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</si>
  <si>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</si>
  <si>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</si>
  <si>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</si>
  <si>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</si>
  <si>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</si>
  <si>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</si>
  <si>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</si>
  <si>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</si>
  <si>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</si>
  <si>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</si>
  <si>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</si>
  <si>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</si>
  <si>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</si>
  <si>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</si>
  <si>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</si>
  <si>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</si>
  <si>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</si>
  <si>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</si>
  <si>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</si>
  <si>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</si>
  <si>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</si>
  <si>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</si>
  <si>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</si>
  <si>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</si>
  <si>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</si>
  <si>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</si>
  <si>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</si>
  <si>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</si>
  <si>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</si>
  <si>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</si>
  <si>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</si>
  <si>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</si>
  <si>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</si>
  <si>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</si>
  <si>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</si>
  <si>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</si>
  <si>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</si>
  <si>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</si>
  <si>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</si>
  <si>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</si>
  <si>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</si>
  <si>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</si>
  <si>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</si>
  <si>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</si>
  <si>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</si>
  <si>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</si>
  <si>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</si>
  <si>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</si>
  <si>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</si>
  <si>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</si>
  <si>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</si>
  <si>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</si>
  <si>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</si>
  <si>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</si>
  <si>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</si>
  <si>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</si>
  <si>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</si>
  <si>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</si>
  <si>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</si>
  <si>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</si>
  <si>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</si>
  <si>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</si>
  <si>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</si>
  <si>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</si>
  <si>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</si>
  <si>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</si>
  <si>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</si>
  <si>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</si>
  <si>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</si>
  <si>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</si>
  <si>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</si>
  <si>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</si>
  <si>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</si>
  <si>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</si>
  <si>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</si>
  <si>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</si>
  <si>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</si>
  <si>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</si>
  <si>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</si>
  <si>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</si>
  <si>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</si>
  <si>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</si>
  <si>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</si>
  <si>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</si>
  <si>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</si>
  <si>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</si>
  <si>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</si>
  <si>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</si>
  <si>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</si>
  <si>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</si>
  <si>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</si>
  <si>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</si>
  <si>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</si>
  <si>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</si>
  <si>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</si>
  <si>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</si>
  <si>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</si>
  <si>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</si>
  <si>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</si>
  <si>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</si>
  <si>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</si>
  <si>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</si>
  <si>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</si>
  <si>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</si>
  <si>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</si>
  <si>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</si>
  <si>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</si>
  <si>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</si>
  <si>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</si>
  <si>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</si>
  <si>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</si>
  <si>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</si>
  <si>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</si>
  <si>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</si>
  <si>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</si>
  <si>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</si>
  <si>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</si>
  <si>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</si>
  <si>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</si>
  <si>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</si>
  <si>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</si>
  <si>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</si>
  <si>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</si>
  <si>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</si>
  <si>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</si>
  <si>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</si>
  <si>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</si>
  <si>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</si>
  <si>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</si>
  <si>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</si>
  <si>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</si>
  <si>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</si>
  <si>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</si>
  <si>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</si>
  <si>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</si>
  <si>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</si>
  <si>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</si>
  <si>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</si>
  <si>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</si>
  <si>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</si>
  <si>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</si>
  <si>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</si>
  <si>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</si>
  <si>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</si>
  <si>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</si>
  <si>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</si>
  <si>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</si>
  <si>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</si>
  <si>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</si>
  <si>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</si>
  <si>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</si>
  <si>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</si>
  <si>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</si>
  <si>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</si>
  <si>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</si>
  <si>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</si>
  <si>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</si>
  <si>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</si>
  <si>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</si>
  <si>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</si>
  <si>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</si>
  <si>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</si>
  <si>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</si>
  <si>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</si>
  <si>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</si>
  <si>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</si>
  <si>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</si>
  <si>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</si>
  <si>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</si>
  <si>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</si>
  <si>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</si>
  <si>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</si>
  <si>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</si>
  <si>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</si>
  <si>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</si>
  <si>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</si>
  <si>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</si>
  <si>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</si>
  <si>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</si>
  <si>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</si>
  <si>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</si>
  <si>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</si>
  <si>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</si>
  <si>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</si>
  <si>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</si>
  <si>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</si>
  <si>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</si>
  <si>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</si>
  <si>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</si>
  <si>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</si>
  <si>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</si>
  <si>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</si>
  <si>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</si>
  <si>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</si>
  <si>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</si>
  <si>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</si>
  <si>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</si>
  <si>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</si>
  <si>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</si>
  <si>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</si>
  <si>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</si>
  <si>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</si>
  <si>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</si>
  <si>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</si>
  <si>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</si>
  <si>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</si>
  <si>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</si>
  <si>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</si>
  <si>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</si>
  <si>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</si>
  <si>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</si>
  <si>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</si>
  <si>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</si>
  <si>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</si>
  <si>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</si>
  <si>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</si>
  <si>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</si>
  <si>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</si>
  <si>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</si>
  <si>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</si>
  <si>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</si>
  <si>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</si>
  <si>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</si>
  <si>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</si>
  <si>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</si>
  <si>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</si>
  <si>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</si>
  <si>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</si>
  <si>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</si>
  <si>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</si>
  <si>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</si>
  <si>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</si>
  <si>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</si>
  <si>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</si>
  <si>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</si>
  <si>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</si>
  <si>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</si>
  <si>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</si>
  <si>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</si>
  <si>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</si>
  <si>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</si>
  <si>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</si>
  <si>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</si>
  <si>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</si>
  <si>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</si>
  <si>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</si>
  <si>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</si>
  <si>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</si>
  <si>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</si>
  <si>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</si>
  <si>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</si>
  <si>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</si>
  <si>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</si>
  <si>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</si>
  <si>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</si>
  <si>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</si>
  <si>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</si>
  <si>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</si>
  <si>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</si>
  <si>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</si>
  <si>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</si>
  <si>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</si>
  <si>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</si>
  <si>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</si>
  <si>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</si>
  <si>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</si>
  <si>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</si>
  <si>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</si>
  <si>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</si>
  <si>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</si>
  <si>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</si>
  <si>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</si>
  <si>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</si>
  <si>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</si>
  <si>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</si>
  <si>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</si>
  <si>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</si>
  <si>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</si>
  <si>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</si>
  <si>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</si>
  <si>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</si>
  <si>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</si>
  <si>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</si>
  <si>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</si>
  <si>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</si>
  <si>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</si>
  <si>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</si>
  <si>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</si>
  <si>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</si>
  <si>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</si>
  <si>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</si>
  <si>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</si>
  <si>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</si>
  <si>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</si>
  <si>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</si>
  <si>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</si>
  <si>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</si>
  <si>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</si>
  <si>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</si>
  <si>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</si>
  <si>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</si>
  <si>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</si>
  <si>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</si>
  <si>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</si>
  <si>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</si>
  <si>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</si>
  <si>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</si>
  <si>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</si>
  <si>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</si>
  <si>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</si>
  <si>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</si>
  <si>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</si>
  <si>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</si>
  <si>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</si>
  <si>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</si>
  <si>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</si>
  <si>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</si>
  <si>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</si>
  <si>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</si>
  <si>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</si>
  <si>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</si>
  <si>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</si>
  <si>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</si>
  <si>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</si>
  <si>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</si>
  <si>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</si>
  <si>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</si>
  <si>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</si>
  <si>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</si>
  <si>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</si>
  <si>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</si>
  <si>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</si>
  <si>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</si>
  <si>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</si>
  <si>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</si>
  <si>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</si>
  <si>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</si>
  <si>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</si>
  <si>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</si>
  <si>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</si>
  <si>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</si>
  <si>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</si>
  <si>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</si>
  <si>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</si>
  <si>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</si>
  <si>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</si>
  <si>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</si>
  <si>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</si>
  <si>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</si>
  <si>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</si>
  <si>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</si>
  <si>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</si>
  <si>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</si>
  <si>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</si>
  <si>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</si>
  <si>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</si>
  <si>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</si>
  <si>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</si>
  <si>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</si>
  <si>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</si>
  <si>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</si>
  <si>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</si>
  <si>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</si>
  <si>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</si>
  <si>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</si>
  <si>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</si>
  <si>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</si>
  <si>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</si>
  <si>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</si>
  <si>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</si>
  <si>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</si>
  <si>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</si>
  <si>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</si>
  <si>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</si>
  <si>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</si>
  <si>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</si>
  <si>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</si>
  <si>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</si>
  <si>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</si>
  <si>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</si>
  <si>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</si>
  <si>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</si>
  <si>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</si>
  <si>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</si>
  <si>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</si>
  <si>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</si>
  <si>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</si>
  <si>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</si>
  <si>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</si>
  <si>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</si>
  <si>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</si>
  <si>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</si>
  <si>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</si>
  <si>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</si>
  <si>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</si>
  <si>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</si>
  <si>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</si>
  <si>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</si>
  <si>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</si>
  <si>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</si>
  <si>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</si>
  <si>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</si>
  <si>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</si>
  <si>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</si>
  <si>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</si>
  <si>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</si>
  <si>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</si>
  <si>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</si>
  <si>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</si>
  <si>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</si>
  <si>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</si>
  <si>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</si>
  <si>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</si>
  <si>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</si>
  <si>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</si>
  <si>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</si>
  <si>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</si>
  <si>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</si>
  <si>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</si>
  <si>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</si>
  <si>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</si>
  <si>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</si>
  <si>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</si>
  <si>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</si>
  <si>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</si>
  <si>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</si>
  <si>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</si>
  <si>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</si>
  <si>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</si>
  <si>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</si>
  <si>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</si>
  <si>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</si>
  <si>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</si>
  <si>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</si>
  <si>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</si>
  <si>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</si>
  <si>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</si>
  <si>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</si>
  <si>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</si>
  <si>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</si>
  <si>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</si>
  <si>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</si>
  <si>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</si>
  <si>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</si>
  <si>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</si>
  <si>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</si>
  <si>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</si>
  <si>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</si>
  <si>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</si>
  <si>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</si>
  <si>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</si>
  <si>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</si>
  <si>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</si>
  <si>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</si>
  <si>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</si>
  <si>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</si>
  <si>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</si>
  <si>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</si>
  <si>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</si>
  <si>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</si>
  <si>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</si>
  <si>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</si>
  <si>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</si>
  <si>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</si>
  <si>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</si>
  <si>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</si>
  <si>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</si>
  <si>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</si>
  <si>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</si>
  <si>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</si>
  <si>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</si>
  <si>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</si>
  <si>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</si>
  <si>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</si>
  <si>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</si>
  <si>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</si>
  <si>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</si>
  <si>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</si>
  <si>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</si>
  <si>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</si>
  <si>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</si>
  <si>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</si>
  <si>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</si>
  <si>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</si>
  <si>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</si>
  <si>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</si>
  <si>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</si>
  <si>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</si>
  <si>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</si>
  <si>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</si>
  <si>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</si>
  <si>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</si>
  <si>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</si>
  <si>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</si>
  <si>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</si>
  <si>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</si>
  <si>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</si>
  <si>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</si>
  <si>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</si>
  <si>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</si>
  <si>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</si>
  <si>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</si>
  <si>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</si>
  <si>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</si>
  <si>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</si>
  <si>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</si>
  <si>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</si>
  <si>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</si>
  <si>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</si>
  <si>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</si>
  <si>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</si>
  <si>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</si>
  <si>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</si>
  <si>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</si>
  <si>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</si>
  <si>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</si>
  <si>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</si>
  <si>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</si>
  <si>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</si>
  <si>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</si>
  <si>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</si>
  <si>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</si>
  <si>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</si>
  <si>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</si>
  <si>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</si>
  <si>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</si>
  <si>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</si>
  <si>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</si>
  <si>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</si>
  <si>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</si>
  <si>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</si>
  <si>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</si>
  <si>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</si>
  <si>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</si>
  <si>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</si>
  <si>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</si>
  <si>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</si>
  <si>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</si>
  <si>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</si>
  <si>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</si>
  <si>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</si>
  <si>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</si>
  <si>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</si>
  <si>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</si>
  <si>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</si>
  <si>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</si>
  <si>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</si>
  <si>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</si>
  <si>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</si>
  <si>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</si>
  <si>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</si>
  <si>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</si>
  <si>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</si>
  <si>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</si>
  <si>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</si>
  <si>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</si>
  <si>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</si>
  <si>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</si>
  <si>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</si>
  <si>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</si>
  <si>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</si>
  <si>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</si>
  <si>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</si>
  <si>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</si>
  <si>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</si>
  <si>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</si>
  <si>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</si>
  <si>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</si>
  <si>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</si>
  <si>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</si>
  <si>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</si>
  <si>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</si>
  <si>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</si>
  <si>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</si>
  <si>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</si>
  <si>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</si>
  <si>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</si>
  <si>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</si>
  <si>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</si>
  <si>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</si>
  <si>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</si>
  <si>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</si>
  <si>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</si>
  <si>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</si>
  <si>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</si>
  <si>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</si>
  <si>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</si>
  <si>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</si>
  <si>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</si>
  <si>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</si>
  <si>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</si>
  <si>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</si>
  <si>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</si>
  <si>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</si>
  <si>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</si>
  <si>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</si>
  <si>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</si>
  <si>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</si>
  <si>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</si>
  <si>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</si>
  <si>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</si>
  <si>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</si>
  <si>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</si>
  <si>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</si>
  <si>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</si>
  <si>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</si>
  <si>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</si>
  <si>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</si>
  <si>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</si>
  <si>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</si>
  <si>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</si>
  <si>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</si>
  <si>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</si>
  <si>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</si>
  <si>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</si>
  <si>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</si>
  <si>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</si>
  <si>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</si>
  <si>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</si>
  <si>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</si>
  <si>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</si>
  <si>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</si>
  <si>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</si>
  <si>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</si>
  <si>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</si>
  <si>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</si>
  <si>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</si>
  <si>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</si>
  <si>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</si>
  <si>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</si>
  <si>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</si>
  <si>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</si>
  <si>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</si>
  <si>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</si>
  <si>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</si>
  <si>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</si>
  <si>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</si>
  <si>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</si>
  <si>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</si>
  <si>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</si>
  <si>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</si>
  <si>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</si>
  <si>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</si>
  <si>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</si>
  <si>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</si>
  <si>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</si>
  <si>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</si>
  <si>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</si>
  <si>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</si>
  <si>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</si>
  <si>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</si>
  <si>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</si>
  <si>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</si>
  <si>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</si>
  <si>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</si>
  <si>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</si>
  <si>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</si>
  <si>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</si>
  <si>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</si>
  <si>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</si>
  <si>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</si>
  <si>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</si>
  <si>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</si>
  <si>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</si>
  <si>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</si>
  <si>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</si>
  <si>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</si>
  <si>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</si>
  <si>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</si>
  <si>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</si>
  <si>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</si>
  <si>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</si>
  <si>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</si>
  <si>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</si>
  <si>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</si>
  <si>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</si>
  <si>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</si>
  <si>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</si>
  <si>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</si>
  <si>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</si>
  <si>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</si>
  <si>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</si>
  <si>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</si>
  <si>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</si>
  <si>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</si>
  <si>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</si>
  <si>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</si>
  <si>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</si>
  <si>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</si>
  <si>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</si>
  <si>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</si>
  <si>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</si>
  <si>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</si>
  <si>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</si>
  <si>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</si>
  <si>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</si>
  <si>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</si>
  <si>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</si>
  <si>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</si>
  <si>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</si>
  <si>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</si>
  <si>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</si>
  <si>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</si>
  <si>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</si>
  <si>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</si>
  <si>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</si>
  <si>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</si>
  <si>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</si>
  <si>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</si>
  <si>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</si>
  <si>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</si>
  <si>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</si>
  <si>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</si>
  <si>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</si>
  <si>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</si>
  <si>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</si>
  <si>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</si>
  <si>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</si>
  <si>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</si>
  <si>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</si>
  <si>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</si>
  <si>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</si>
  <si>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</si>
  <si>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</si>
  <si>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</si>
  <si>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</si>
  <si>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</si>
  <si>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</si>
  <si>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</si>
  <si>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</si>
  <si>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</si>
  <si>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</si>
  <si>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</si>
  <si>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</si>
  <si>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</si>
  <si>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</si>
  <si>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</si>
  <si>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</si>
  <si>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</si>
  <si>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</si>
  <si>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</si>
  <si>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</si>
  <si>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</si>
  <si>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</si>
  <si>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</si>
  <si>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</si>
  <si>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</si>
  <si>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</si>
  <si>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</si>
  <si>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</si>
  <si>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</si>
  <si>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</si>
  <si>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</si>
  <si>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</si>
  <si>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</si>
  <si>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</si>
  <si>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</si>
  <si>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</si>
  <si>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</si>
  <si>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</si>
  <si>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</si>
  <si>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</si>
  <si>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</si>
  <si>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</si>
  <si>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</si>
  <si>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</si>
  <si>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</si>
  <si>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</si>
  <si>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</si>
  <si>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</si>
  <si>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</si>
  <si>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</si>
  <si>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</si>
  <si>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</si>
  <si>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</si>
  <si>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</si>
  <si>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</si>
  <si>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</si>
  <si>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</si>
  <si>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</si>
  <si>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</si>
  <si>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</si>
  <si>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</si>
  <si>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</si>
  <si>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</si>
  <si>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</si>
  <si>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</si>
  <si>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</si>
  <si>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</si>
  <si>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</si>
  <si>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</si>
  <si>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</si>
  <si>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</si>
  <si>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</si>
  <si>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</si>
  <si>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</si>
  <si>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</si>
  <si>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</si>
  <si>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</si>
  <si>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</si>
  <si>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</si>
  <si>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</si>
  <si>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</si>
  <si>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</si>
  <si>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</si>
  <si>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</si>
  <si>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</si>
  <si>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</si>
  <si>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</si>
  <si>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</si>
  <si>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</si>
  <si>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</si>
  <si>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</si>
  <si>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</si>
  <si>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</si>
  <si>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</si>
  <si>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</si>
  <si>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</si>
  <si>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</si>
  <si>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</si>
  <si>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</si>
  <si>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</si>
  <si>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</si>
  <si>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</si>
  <si>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</si>
  <si>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</si>
  <si>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</si>
  <si>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</si>
  <si>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</si>
  <si>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</si>
  <si>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</si>
  <si>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</si>
  <si>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</si>
  <si>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</si>
  <si>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</si>
  <si>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</si>
  <si>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</si>
  <si>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</si>
  <si>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</si>
  <si>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</si>
  <si>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</si>
  <si>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</si>
  <si>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</si>
  <si>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</si>
  <si>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</si>
  <si>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</si>
  <si>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</si>
  <si>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</si>
  <si>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</si>
  <si>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</si>
  <si>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</si>
  <si>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</si>
  <si>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</si>
  <si>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</si>
  <si>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</si>
  <si>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</si>
  <si>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</si>
  <si>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</si>
  <si>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</si>
  <si>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</si>
  <si>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</si>
  <si>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</si>
  <si>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</si>
  <si>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</si>
  <si>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</si>
  <si>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</si>
  <si>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</si>
  <si>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</si>
  <si>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</si>
  <si>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</si>
  <si>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</si>
  <si>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</si>
  <si>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</si>
  <si>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</si>
  <si>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</si>
  <si>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</si>
  <si>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</si>
  <si>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</si>
  <si>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</si>
  <si>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</si>
  <si>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</si>
  <si>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</si>
  <si>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</si>
  <si>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</si>
  <si>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</si>
  <si>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</si>
  <si>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</si>
  <si>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</si>
  <si>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</si>
  <si>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</si>
  <si>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</si>
  <si>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</si>
  <si>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</si>
  <si>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</si>
  <si>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</si>
  <si>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</si>
  <si>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</si>
  <si>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</si>
  <si>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</si>
  <si>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</si>
  <si>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</si>
  <si>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</si>
  <si>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</si>
  <si>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</si>
  <si>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</si>
  <si>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</si>
  <si>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</si>
  <si>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</si>
  <si>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</si>
  <si>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</si>
  <si>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</si>
  <si>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</si>
  <si>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</si>
  <si>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</si>
  <si>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</si>
  <si>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</si>
  <si>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</si>
  <si>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</si>
  <si>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</si>
  <si>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</si>
  <si>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</si>
  <si>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</si>
  <si>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</si>
  <si>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</si>
  <si>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</si>
  <si>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</si>
  <si>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</si>
  <si>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</si>
  <si>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</si>
  <si>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</si>
  <si>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</si>
  <si>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</si>
  <si>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</si>
  <si>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</si>
  <si>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</si>
  <si>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</si>
  <si>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</si>
  <si>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</si>
  <si>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</si>
  <si>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</si>
  <si>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</si>
  <si>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</si>
  <si>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</si>
  <si>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</si>
  <si>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</si>
  <si>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</si>
  <si>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</si>
  <si>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</si>
  <si>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</si>
  <si>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</si>
  <si>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</si>
  <si>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</si>
  <si>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</si>
  <si>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</si>
  <si>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</si>
  <si>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</si>
  <si>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</si>
  <si>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</si>
  <si>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</si>
  <si>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</si>
  <si>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</si>
  <si>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</si>
  <si>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</si>
  <si>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</si>
  <si>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</si>
  <si>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</si>
  <si>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</si>
  <si>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</si>
  <si>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</si>
  <si>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</si>
  <si>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</si>
  <si>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</si>
  <si>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</si>
  <si>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</si>
  <si>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</si>
  <si>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</si>
  <si>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</si>
  <si>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</si>
  <si>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</si>
  <si>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</si>
  <si>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</si>
  <si>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</si>
  <si>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</si>
  <si>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</si>
  <si>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</si>
  <si>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</si>
  <si>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</si>
  <si>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</si>
  <si>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</si>
  <si>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</si>
  <si>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</si>
  <si>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</si>
  <si>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</si>
  <si>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</si>
  <si>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</si>
  <si>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</si>
  <si>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</si>
  <si>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</si>
  <si>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</si>
  <si>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</si>
  <si>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</si>
  <si>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</si>
  <si>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</si>
  <si>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</si>
  <si>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</si>
  <si>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</si>
  <si>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</si>
  <si>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</si>
  <si>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</si>
  <si>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</si>
  <si>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</si>
  <si>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</si>
  <si>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</si>
  <si>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</si>
  <si>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</si>
  <si>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</si>
  <si>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</si>
  <si>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</si>
  <si>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</si>
  <si>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</si>
  <si>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</si>
  <si>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</si>
  <si>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</si>
  <si>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</si>
  <si>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</si>
  <si>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</si>
  <si>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</si>
  <si>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</si>
  <si>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</si>
  <si>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</si>
  <si>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</si>
  <si>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</si>
  <si>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</si>
  <si>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</si>
  <si>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</si>
  <si>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</si>
  <si>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</si>
  <si>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</si>
  <si>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</si>
  <si>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</si>
  <si>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</si>
  <si>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</si>
  <si>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</si>
  <si>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</si>
  <si>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</si>
  <si>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</si>
  <si>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</si>
  <si>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</si>
  <si>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</si>
  <si>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</si>
  <si>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</si>
  <si>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</si>
  <si>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</si>
  <si>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</si>
  <si>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</si>
  <si>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</si>
  <si>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</si>
  <si>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</si>
  <si>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</si>
  <si>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</si>
  <si>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</si>
  <si>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</si>
  <si>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</si>
  <si>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</si>
  <si>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</si>
  <si>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</si>
  <si>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</si>
  <si>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</si>
  <si>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</si>
  <si>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</si>
  <si>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</si>
  <si>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</si>
  <si>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</si>
  <si>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</si>
  <si>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</si>
  <si>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</si>
  <si>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</si>
  <si>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</si>
  <si>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</si>
  <si>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</si>
  <si>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</si>
  <si>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</si>
  <si>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</si>
  <si>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</si>
  <si>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</si>
  <si>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</si>
  <si>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</si>
  <si>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</si>
  <si>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</si>
  <si>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</si>
  <si>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</si>
  <si>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</si>
  <si>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</si>
  <si>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</si>
  <si>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</si>
  <si>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</si>
  <si>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</si>
  <si>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</si>
  <si>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</si>
  <si>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</si>
  <si>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</si>
  <si>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</si>
  <si>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</si>
  <si>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</si>
  <si>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</si>
  <si>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</si>
  <si>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</si>
  <si>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</si>
  <si>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</si>
  <si>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</si>
  <si>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</si>
  <si>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</si>
  <si>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</si>
  <si>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</si>
  <si>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</si>
  <si>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</si>
  <si>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</si>
  <si>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</si>
  <si>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</si>
  <si>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</si>
  <si>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</si>
  <si>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</si>
  <si>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</si>
  <si>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</si>
  <si>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</si>
  <si>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</si>
  <si>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</si>
  <si>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</si>
  <si>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</si>
  <si>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</si>
  <si>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</si>
  <si>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</si>
  <si>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</si>
  <si>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</si>
  <si>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</si>
  <si>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</si>
  <si>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</si>
  <si>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</si>
  <si>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</si>
  <si>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</si>
  <si>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</si>
  <si>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</si>
  <si>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</si>
  <si>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</si>
  <si>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</si>
  <si>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</si>
  <si>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</si>
  <si>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</si>
  <si>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</si>
  <si>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</si>
  <si>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</si>
  <si>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</si>
  <si>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</si>
  <si>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</si>
  <si>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</si>
  <si>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</si>
  <si>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</si>
  <si>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</si>
  <si>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</si>
  <si>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</si>
  <si>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</si>
  <si>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</si>
  <si>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</si>
  <si>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</si>
  <si>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</si>
  <si>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</si>
  <si>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</si>
  <si>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</si>
  <si>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</si>
  <si>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</si>
  <si>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</si>
  <si>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</si>
  <si>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</si>
  <si>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</si>
  <si>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</si>
  <si>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</si>
  <si>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</si>
  <si>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</si>
  <si>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</si>
  <si>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</si>
  <si>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</si>
  <si>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</si>
  <si>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</si>
  <si>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</si>
  <si>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</si>
  <si>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</si>
  <si>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</si>
  <si>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</si>
  <si>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</si>
  <si>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</si>
  <si>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</si>
  <si>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</si>
  <si>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</si>
  <si>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</si>
  <si>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</si>
  <si>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</si>
  <si>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</si>
  <si>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</si>
  <si>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</si>
  <si>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</si>
  <si>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</si>
  <si>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</si>
  <si>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</si>
  <si>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</si>
  <si>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</si>
  <si>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</si>
  <si>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</si>
  <si>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</si>
  <si>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</si>
  <si>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</si>
  <si>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</si>
  <si>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</si>
  <si>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</si>
  <si>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</si>
  <si>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</si>
  <si>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</si>
  <si>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</si>
  <si>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</si>
  <si>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</si>
  <si>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</si>
  <si>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</si>
  <si>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</si>
  <si>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</si>
  <si>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</si>
  <si>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</si>
  <si>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</si>
  <si>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</si>
  <si>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</si>
  <si>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</si>
  <si>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</si>
  <si>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</si>
  <si>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</si>
  <si>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</si>
  <si>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</si>
  <si>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</si>
  <si>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</si>
  <si>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</si>
  <si>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</si>
  <si>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</si>
  <si>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</si>
  <si>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</si>
  <si>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</si>
  <si>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</si>
  <si>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</si>
  <si>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</si>
  <si>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</si>
  <si>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</si>
  <si>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</si>
  <si>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</si>
  <si>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</si>
  <si>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</si>
  <si>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</si>
  <si>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</si>
  <si>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</si>
  <si>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</si>
  <si>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</si>
  <si>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</si>
  <si>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</si>
  <si>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</si>
  <si>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</si>
  <si>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</si>
  <si>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</si>
  <si>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</si>
  <si>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</si>
  <si>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</si>
  <si>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</si>
  <si>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</si>
  <si>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</si>
  <si>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</si>
  <si>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</si>
  <si>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</si>
  <si>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</si>
  <si>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</si>
  <si>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</si>
  <si>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</si>
  <si>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</si>
  <si>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</si>
  <si>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</si>
  <si>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</si>
  <si>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</si>
  <si>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</si>
  <si>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</si>
  <si>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</si>
  <si>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</si>
  <si>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</si>
  <si>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</si>
  <si>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</si>
  <si>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</si>
  <si>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</si>
  <si>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</si>
  <si>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</si>
  <si>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</si>
  <si>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</si>
  <si>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</si>
  <si>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</si>
  <si>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</si>
  <si>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</si>
  <si>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</si>
  <si>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</si>
  <si>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</si>
  <si>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</si>
  <si>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</si>
  <si>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</si>
  <si>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</si>
  <si>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</si>
  <si>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</si>
  <si>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</si>
  <si>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</si>
  <si>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</si>
  <si>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</si>
  <si>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</si>
  <si>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</si>
  <si>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</si>
  <si>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</si>
  <si>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</si>
  <si>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</si>
  <si>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</si>
  <si>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</si>
  <si>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</si>
  <si>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</si>
  <si>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</si>
  <si>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</si>
  <si>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</si>
  <si>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</si>
  <si>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</si>
  <si>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</si>
  <si>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</si>
  <si>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</si>
  <si>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</si>
  <si>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</si>
  <si>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</si>
  <si>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</si>
  <si>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</si>
  <si>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</si>
  <si>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</si>
  <si>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</si>
  <si>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</si>
  <si>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</si>
  <si>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</si>
  <si>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</si>
  <si>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</si>
  <si>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</si>
  <si>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</si>
  <si>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</si>
  <si>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</si>
  <si>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</si>
  <si>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</si>
  <si>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</si>
  <si>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</si>
  <si>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</si>
  <si>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</si>
  <si>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</si>
  <si>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</si>
  <si>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</si>
  <si>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</si>
  <si>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</si>
  <si>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</si>
  <si>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</si>
  <si>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</si>
  <si>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</si>
  <si>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</si>
  <si>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</si>
  <si>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</si>
  <si>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</si>
  <si>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</si>
  <si>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</si>
  <si>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</si>
  <si>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</si>
  <si>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</si>
  <si>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</si>
  <si>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</si>
  <si>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</si>
  <si>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</si>
  <si>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</si>
  <si>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</si>
  <si>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</si>
  <si>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</si>
  <si>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</si>
  <si>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</si>
  <si>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</si>
  <si>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</si>
  <si>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</si>
  <si>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</si>
  <si>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</si>
  <si>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</si>
  <si>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</si>
  <si>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</si>
  <si>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</si>
  <si>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</si>
  <si>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</si>
  <si>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</si>
  <si>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</si>
  <si>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</si>
  <si>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</si>
  <si>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</si>
  <si>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</si>
  <si>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</si>
  <si>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</si>
  <si>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</si>
  <si>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</si>
  <si>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</si>
  <si>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</si>
  <si>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</si>
  <si>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</si>
  <si>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</si>
  <si>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</si>
  <si>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</si>
  <si>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</si>
  <si>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</si>
  <si>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</si>
  <si>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</si>
  <si>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</si>
  <si>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</si>
  <si>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</si>
  <si>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</si>
  <si>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</si>
  <si>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</si>
  <si>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</si>
  <si>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</si>
  <si>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</si>
  <si>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</si>
  <si>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</si>
  <si>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</si>
  <si>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</si>
  <si>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</si>
  <si>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</si>
  <si>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</si>
  <si>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</si>
  <si>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</si>
  <si>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</si>
  <si>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</si>
  <si>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</si>
  <si>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</si>
  <si>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</si>
  <si>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</si>
  <si>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</si>
  <si>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</si>
  <si>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</si>
  <si>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</si>
  <si>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</si>
  <si>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</si>
  <si>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</si>
  <si>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</si>
  <si>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</si>
  <si>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</si>
  <si>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</si>
  <si>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</si>
  <si>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</si>
  <si>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</si>
  <si>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</si>
  <si>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</si>
  <si>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</si>
  <si>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</si>
  <si>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</si>
  <si>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</si>
  <si>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</si>
  <si>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</si>
  <si>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</si>
  <si>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</si>
  <si>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</si>
  <si>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</si>
  <si>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</si>
  <si>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</si>
  <si>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</si>
  <si>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</si>
  <si>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</si>
  <si>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</si>
  <si>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</si>
  <si>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</si>
  <si>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</si>
  <si>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</si>
  <si>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</si>
  <si>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</si>
  <si>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</si>
  <si>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</si>
  <si>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</si>
  <si>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</si>
  <si>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</si>
  <si>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</si>
  <si>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</si>
  <si>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</si>
  <si>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</si>
  <si>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</si>
  <si>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</si>
  <si>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</si>
  <si>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</si>
  <si>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</si>
  <si>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</si>
  <si>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</si>
  <si>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</si>
  <si>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</si>
  <si>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</si>
  <si>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</si>
  <si>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</si>
  <si>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</si>
  <si>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</si>
  <si>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</si>
  <si>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</si>
  <si>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</si>
  <si>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</si>
  <si>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</si>
  <si>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</si>
  <si>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</si>
  <si>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</si>
  <si>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</si>
  <si>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</si>
  <si>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</si>
  <si>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</si>
  <si>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</si>
  <si>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</si>
  <si>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</si>
  <si>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</si>
  <si>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</si>
  <si>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</si>
  <si>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</si>
  <si>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</si>
  <si>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</si>
  <si>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</si>
  <si>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</si>
  <si>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</si>
  <si>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</si>
  <si>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</si>
  <si>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</si>
  <si>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</si>
  <si>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</si>
  <si>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</si>
  <si>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</si>
  <si>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</si>
  <si>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</si>
  <si>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</si>
  <si>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</si>
  <si>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</si>
  <si>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</si>
  <si>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</si>
  <si>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</si>
  <si>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</si>
  <si>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</si>
  <si>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</si>
  <si>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</si>
  <si>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</si>
  <si>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</si>
  <si>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</si>
  <si>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</si>
  <si>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</si>
  <si>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</si>
  <si>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</si>
  <si>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</si>
  <si>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</si>
  <si>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</si>
  <si>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</si>
  <si>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</si>
  <si>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</si>
  <si>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</si>
  <si>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</si>
  <si>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</si>
  <si>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</si>
  <si>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</si>
  <si>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</si>
  <si>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</si>
  <si>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</si>
  <si>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</si>
  <si>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</si>
  <si>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</si>
  <si>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</si>
  <si>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</si>
  <si>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</si>
  <si>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</si>
  <si>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</si>
  <si>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</si>
  <si>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</si>
  <si>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</si>
  <si>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</si>
  <si>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</si>
  <si>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</si>
  <si>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</si>
  <si>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</si>
  <si>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</si>
  <si>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</si>
  <si>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</si>
  <si>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</si>
  <si>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</si>
  <si>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</si>
  <si>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</si>
  <si>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</si>
  <si>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</si>
  <si>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</si>
  <si>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</si>
  <si>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</si>
  <si>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</si>
  <si>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</si>
  <si>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</si>
  <si>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</si>
  <si>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</si>
  <si>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</si>
  <si>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</si>
  <si>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</si>
  <si>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</si>
  <si>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</si>
  <si>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</si>
  <si>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</si>
  <si>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</si>
  <si>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</si>
  <si>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</si>
  <si>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</si>
  <si>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</si>
  <si>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</si>
  <si>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</si>
  <si>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</si>
  <si>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</si>
  <si>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</si>
  <si>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</si>
  <si>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</si>
  <si>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</si>
  <si>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</si>
  <si>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</si>
  <si>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</si>
  <si>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</si>
  <si>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</si>
  <si>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</si>
  <si>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</si>
  <si>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</si>
  <si>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</si>
  <si>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</si>
  <si>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</si>
  <si>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</si>
  <si>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</si>
  <si>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</si>
  <si>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</si>
  <si>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</si>
  <si>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</si>
  <si>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</si>
  <si>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</si>
  <si>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</si>
  <si>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</si>
  <si>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</si>
  <si>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</si>
  <si>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</si>
  <si>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</si>
  <si>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</si>
  <si>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</si>
  <si>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</si>
  <si>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</si>
  <si>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</si>
  <si>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</si>
  <si>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</si>
  <si>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</si>
  <si>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</si>
  <si>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</si>
  <si>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</si>
  <si>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</si>
  <si>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</si>
  <si>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</si>
  <si>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</si>
  <si>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</si>
  <si>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</si>
  <si>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</si>
  <si>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</si>
  <si>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</si>
  <si>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</si>
  <si>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</si>
  <si>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</si>
  <si>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</si>
  <si>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</si>
  <si>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</si>
  <si>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</si>
  <si>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</si>
  <si>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</si>
  <si>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</si>
  <si>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</si>
  <si>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</si>
  <si>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</si>
  <si>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</si>
  <si>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</si>
  <si>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</si>
  <si>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</si>
  <si>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</si>
  <si>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</si>
  <si>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</si>
  <si>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</si>
  <si>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</si>
  <si>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</si>
  <si>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</si>
  <si>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</si>
  <si>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</si>
  <si>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</si>
  <si>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</si>
  <si>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</si>
  <si>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</si>
  <si>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</si>
  <si>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</si>
  <si>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</si>
  <si>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</si>
  <si>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</si>
  <si>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</si>
  <si>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</si>
  <si>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</si>
  <si>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</si>
  <si>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</si>
  <si>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</si>
  <si>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</si>
  <si>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</si>
  <si>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</si>
  <si>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</si>
  <si>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</si>
  <si>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</si>
  <si>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</si>
  <si>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</si>
  <si>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</si>
  <si>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</si>
  <si>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</si>
  <si>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</si>
  <si>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</si>
  <si>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</si>
  <si>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</si>
  <si>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</si>
  <si>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</si>
  <si>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</si>
  <si>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</si>
  <si>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</si>
  <si>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</si>
  <si>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</si>
  <si>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</si>
  <si>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</si>
  <si>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</si>
  <si>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</si>
  <si>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</si>
  <si>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</si>
  <si>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</si>
  <si>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</si>
  <si>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</si>
  <si>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</si>
  <si>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</si>
  <si>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</si>
  <si>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</si>
  <si>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</si>
  <si>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</si>
  <si>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</si>
  <si>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</si>
  <si>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</si>
  <si>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</si>
  <si>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</si>
  <si>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</si>
  <si>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</si>
  <si>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</si>
  <si>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</si>
  <si>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</si>
  <si>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</si>
  <si>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</si>
  <si>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</si>
  <si>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</si>
  <si>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</si>
  <si>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</si>
  <si>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</si>
  <si>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</si>
  <si>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</si>
  <si>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</si>
  <si>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</si>
  <si>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</si>
  <si>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</si>
  <si>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</si>
  <si>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</si>
  <si>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</si>
  <si>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</si>
  <si>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</si>
  <si>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</si>
  <si>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</si>
  <si>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</si>
  <si>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</si>
  <si>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</si>
  <si>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</si>
  <si>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</si>
  <si>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</si>
  <si>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</si>
  <si>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</si>
  <si>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</si>
  <si>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</si>
  <si>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</si>
  <si>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</si>
  <si>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</si>
  <si>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</si>
  <si>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</si>
  <si>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</si>
  <si>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</si>
  <si>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</si>
  <si>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</si>
  <si>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</si>
  <si>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</si>
  <si>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</si>
  <si>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</si>
  <si>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</si>
  <si>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</si>
  <si>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</si>
  <si>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</si>
  <si>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</si>
  <si>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</si>
  <si>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</si>
  <si>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</si>
  <si>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</si>
  <si>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</si>
  <si>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</si>
  <si>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</si>
  <si>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</si>
  <si>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</si>
  <si>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</si>
  <si>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</si>
  <si>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</si>
  <si>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</si>
  <si>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</si>
  <si>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</si>
  <si>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</si>
  <si>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</si>
  <si>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</si>
  <si>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</si>
  <si>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</si>
  <si>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</si>
  <si>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</si>
  <si>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</si>
  <si>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</si>
  <si>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</si>
  <si>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</si>
  <si>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</si>
  <si>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</si>
  <si>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</si>
  <si>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</si>
  <si>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</si>
  <si>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</si>
  <si>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</si>
  <si>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</si>
  <si>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</si>
  <si>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</si>
  <si>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</si>
  <si>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</si>
  <si>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</si>
  <si>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</si>
  <si>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</si>
  <si>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</si>
  <si>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</si>
  <si>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</si>
  <si>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</si>
  <si>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</si>
  <si>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</si>
  <si>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</si>
  <si>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</si>
  <si>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</si>
  <si>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</si>
  <si>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</si>
  <si>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</si>
  <si>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</si>
  <si>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</si>
  <si>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</si>
  <si>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</si>
  <si>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</si>
  <si>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</si>
  <si>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</si>
  <si>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</si>
  <si>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</si>
  <si>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</si>
  <si>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</si>
  <si>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</si>
  <si>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</si>
  <si>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</si>
  <si>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</si>
  <si>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</si>
  <si>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</si>
  <si>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</si>
  <si>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</si>
  <si>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</si>
  <si>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</si>
  <si>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</si>
  <si>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</si>
  <si>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</si>
  <si>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</si>
  <si>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</si>
  <si>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</si>
  <si>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</si>
  <si>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</si>
  <si>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</si>
  <si>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</si>
  <si>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</si>
  <si>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</si>
  <si>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</si>
  <si>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</si>
  <si>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</si>
  <si>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</si>
  <si>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</si>
  <si>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</si>
  <si>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</si>
  <si>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</si>
  <si>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</si>
  <si>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</si>
  <si>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</si>
  <si>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</si>
  <si>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</si>
  <si>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</si>
  <si>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</si>
  <si>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</si>
  <si>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</si>
  <si>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</si>
  <si>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</si>
  <si>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</si>
  <si>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</si>
  <si>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</si>
  <si>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</si>
  <si>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</si>
  <si>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</si>
  <si>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</si>
  <si>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</si>
  <si>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</si>
  <si>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</si>
  <si>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</si>
  <si>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</si>
  <si>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</si>
  <si>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</si>
  <si>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</si>
  <si>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</si>
  <si>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</si>
  <si>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</si>
  <si>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</si>
  <si>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</si>
  <si>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</si>
  <si>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</si>
  <si>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</si>
  <si>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</si>
  <si>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</si>
  <si>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</si>
  <si>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</si>
  <si>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</si>
  <si>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</si>
  <si>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</si>
  <si>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</si>
  <si>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</si>
  <si>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</si>
  <si>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</si>
  <si>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</si>
  <si>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</si>
  <si>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</si>
  <si>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</si>
  <si>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</si>
  <si>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</si>
  <si>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</si>
  <si>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</si>
  <si>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</si>
  <si>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</si>
  <si>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</si>
  <si>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</si>
  <si>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</si>
  <si>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</si>
  <si>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</si>
  <si>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</si>
  <si>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</si>
  <si>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</si>
  <si>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</si>
  <si>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</si>
  <si>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</si>
  <si>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</si>
  <si>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</si>
  <si>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</si>
  <si>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</si>
  <si>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</si>
  <si>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</si>
  <si>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</si>
  <si>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</si>
  <si>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</si>
  <si>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</si>
  <si>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</si>
  <si>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</si>
  <si>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</si>
  <si>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</si>
  <si>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</si>
  <si>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</si>
  <si>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</si>
  <si>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</si>
  <si>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</si>
  <si>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</si>
  <si>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</si>
  <si>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</si>
  <si>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</si>
  <si>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</si>
  <si>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</si>
  <si>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</si>
  <si>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</si>
  <si>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</si>
  <si>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</si>
  <si>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</si>
  <si>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</si>
  <si>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</si>
  <si>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</si>
  <si>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</si>
  <si>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</si>
  <si>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</si>
  <si>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</si>
  <si>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</si>
  <si>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</si>
  <si>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</si>
  <si>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</si>
  <si>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</si>
  <si>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</si>
  <si>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</si>
  <si>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</si>
  <si>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</si>
  <si>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</si>
  <si>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</si>
  <si>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</si>
  <si>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</si>
  <si>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</si>
  <si>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</si>
  <si>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</si>
  <si>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</si>
  <si>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</si>
  <si>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</si>
  <si>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</si>
  <si>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</si>
  <si>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</si>
  <si>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</si>
  <si>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</si>
  <si>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</si>
  <si>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</si>
  <si>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</si>
  <si>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</si>
  <si>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</si>
  <si>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</si>
  <si>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</si>
  <si>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</si>
  <si>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</si>
  <si>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</si>
  <si>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</si>
  <si>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</si>
  <si>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</si>
  <si>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</si>
  <si>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</si>
  <si>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</si>
  <si>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</si>
  <si>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</si>
  <si>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</si>
  <si>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</si>
  <si>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</si>
  <si>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</si>
  <si>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</si>
  <si>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</si>
  <si>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</si>
  <si>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</si>
  <si>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</si>
  <si>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</si>
  <si>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</si>
  <si>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</si>
  <si>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</si>
  <si>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</si>
  <si>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</si>
  <si>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</si>
  <si>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</si>
  <si>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</si>
  <si>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</si>
  <si>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</si>
  <si>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</si>
  <si>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</si>
  <si>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</si>
  <si>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</si>
  <si>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</si>
  <si>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</si>
  <si>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</si>
  <si>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</si>
  <si>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</si>
  <si>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</si>
  <si>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</si>
  <si>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</si>
  <si>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</si>
  <si>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</si>
  <si>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</si>
  <si>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</si>
  <si>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</si>
  <si>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</si>
  <si>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</si>
  <si>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</si>
  <si>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</si>
  <si>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</si>
  <si>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</si>
  <si>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</si>
  <si>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</si>
  <si>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</si>
  <si>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</si>
  <si>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</si>
  <si>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</si>
  <si>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</si>
  <si>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</si>
  <si>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</si>
  <si>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</si>
  <si>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</si>
  <si>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</si>
  <si>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</si>
  <si>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</si>
  <si>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</si>
  <si>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</si>
  <si>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</si>
  <si>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</si>
  <si>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</si>
  <si>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</si>
  <si>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</si>
  <si>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</si>
  <si>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</si>
  <si>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</si>
  <si>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</si>
  <si>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</si>
  <si>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</si>
  <si>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</si>
  <si>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</si>
  <si>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</si>
  <si>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</si>
  <si>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</si>
  <si>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</si>
  <si>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</si>
  <si>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</si>
  <si>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</si>
  <si>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</si>
  <si>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</si>
  <si>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</si>
  <si>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</si>
  <si>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</si>
  <si>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</si>
  <si>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</si>
  <si>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</si>
  <si>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</si>
  <si>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</si>
  <si>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</si>
  <si>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</si>
  <si>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</si>
  <si>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</si>
  <si>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</si>
  <si>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</si>
  <si>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</si>
  <si>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</si>
  <si>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</si>
  <si>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</si>
  <si>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</si>
  <si>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</si>
  <si>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</si>
  <si>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</si>
  <si>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</si>
  <si>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</si>
  <si>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</si>
  <si>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</si>
  <si>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</si>
  <si>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</si>
  <si>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</si>
  <si>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</si>
  <si>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</si>
  <si>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</si>
  <si>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</si>
  <si>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</si>
  <si>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</si>
  <si>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</si>
  <si>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</si>
  <si>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</si>
  <si>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</si>
  <si>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</si>
  <si>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</si>
  <si>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</si>
  <si>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</si>
  <si>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</si>
  <si>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</si>
  <si>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</si>
  <si>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</si>
  <si>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</si>
  <si>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</si>
  <si>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</si>
  <si>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</si>
  <si>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</si>
  <si>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</si>
  <si>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</si>
  <si>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</si>
  <si>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</si>
  <si>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</si>
  <si>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</si>
  <si>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</si>
  <si>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</si>
  <si>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</si>
  <si>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</si>
  <si>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</si>
  <si>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</si>
  <si>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</si>
  <si>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</si>
  <si>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</si>
  <si>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</si>
  <si>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</si>
  <si>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</si>
  <si>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</si>
  <si>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</si>
  <si>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</si>
  <si>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</si>
  <si>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</si>
  <si>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</si>
  <si>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</si>
  <si>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</si>
  <si>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</si>
  <si>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</si>
  <si>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</si>
  <si>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</si>
  <si>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</si>
  <si>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</si>
  <si>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</si>
  <si>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</si>
  <si>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</si>
  <si>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</si>
  <si>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</si>
  <si>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</si>
  <si>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</si>
  <si>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</si>
  <si>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</si>
  <si>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</si>
  <si>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</si>
  <si>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</si>
  <si>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</si>
  <si>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</si>
  <si>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</si>
  <si>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</si>
  <si>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</si>
  <si>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</si>
  <si>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</si>
  <si>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</si>
  <si>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</si>
  <si>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</si>
  <si>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</si>
  <si>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</si>
  <si>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</si>
  <si>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</si>
  <si>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</si>
  <si>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</si>
  <si>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</si>
  <si>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</si>
  <si>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</si>
  <si>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</si>
  <si>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</si>
  <si>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</si>
  <si>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</si>
  <si>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</si>
  <si>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</si>
  <si>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</si>
  <si>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</si>
  <si>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</si>
  <si>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</si>
  <si>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</si>
  <si>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</si>
  <si>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</si>
  <si>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</si>
  <si>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</si>
  <si>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</si>
  <si>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</si>
  <si>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</si>
  <si>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</si>
  <si>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</si>
  <si>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</si>
  <si>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</si>
  <si>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</si>
  <si>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</si>
  <si>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</si>
  <si>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</si>
  <si>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</si>
  <si>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</si>
  <si>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</si>
  <si>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</si>
  <si>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</si>
  <si>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</si>
  <si>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</si>
  <si>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</si>
  <si>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</si>
  <si>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</si>
  <si>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</si>
  <si>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</si>
  <si>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</si>
  <si>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</si>
  <si>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</si>
  <si>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</si>
  <si>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</si>
  <si>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</si>
  <si>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</si>
  <si>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</si>
  <si>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</si>
  <si>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</si>
  <si>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</si>
  <si>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</si>
  <si>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</si>
  <si>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</si>
  <si>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</si>
  <si>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</si>
  <si>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</si>
  <si>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</si>
  <si>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</si>
  <si>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</si>
  <si>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</si>
  <si>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</si>
  <si>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</si>
  <si>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</si>
  <si>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</si>
  <si>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</si>
  <si>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</si>
  <si>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</si>
  <si>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</si>
  <si>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</si>
  <si>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</si>
  <si>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</si>
  <si>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</si>
  <si>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</si>
  <si>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</si>
  <si>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</si>
  <si>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</si>
  <si>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</si>
  <si>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</si>
  <si>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</si>
  <si>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</si>
  <si>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</si>
  <si>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</si>
  <si>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</si>
  <si>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</si>
  <si>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</si>
  <si>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</si>
  <si>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</si>
  <si>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</si>
  <si>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</si>
  <si>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</si>
  <si>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</si>
  <si>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</si>
  <si>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</si>
  <si>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</si>
  <si>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</si>
  <si>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</si>
  <si>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</si>
  <si>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</si>
  <si>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</si>
  <si>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</si>
  <si>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</si>
  <si>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</si>
  <si>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</si>
  <si>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</si>
  <si>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</si>
  <si>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</si>
  <si>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</si>
  <si>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</si>
  <si>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</si>
  <si>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</si>
  <si>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</si>
  <si>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</si>
  <si>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</si>
  <si>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</si>
  <si>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</si>
  <si>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</si>
  <si>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</si>
  <si>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</si>
  <si>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</si>
  <si>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</si>
  <si>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</si>
  <si>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</si>
  <si>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</si>
  <si>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</si>
  <si>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</si>
  <si>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</si>
  <si>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</si>
  <si>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</si>
  <si>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</si>
  <si>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</si>
  <si>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</si>
  <si>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</si>
  <si>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</si>
  <si>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</si>
  <si>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</si>
  <si>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</si>
  <si>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</si>
  <si>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</si>
  <si>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</si>
  <si>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</si>
  <si>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</si>
  <si>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</si>
  <si>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</si>
  <si>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</si>
  <si>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</si>
  <si>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</si>
  <si>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</si>
  <si>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</si>
  <si>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</si>
  <si>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</si>
  <si>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</si>
  <si>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</si>
  <si>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</si>
  <si>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</si>
  <si>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</si>
  <si>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</si>
  <si>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</si>
  <si>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</si>
  <si>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</si>
  <si>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</si>
  <si>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</si>
  <si>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</si>
  <si>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</si>
  <si>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</si>
  <si>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</si>
  <si>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</si>
  <si>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</si>
  <si>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</si>
  <si>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</si>
  <si>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</si>
  <si>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</si>
  <si>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</si>
  <si>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</si>
  <si>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</si>
  <si>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</si>
  <si>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</si>
  <si>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</si>
  <si>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</si>
  <si>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</si>
  <si>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</si>
  <si>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</si>
  <si>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</si>
  <si>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</si>
  <si>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</si>
  <si>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</si>
  <si>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</si>
  <si>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</si>
  <si>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</si>
  <si>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</si>
  <si>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</si>
  <si>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</si>
  <si>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</si>
  <si>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</si>
  <si>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</si>
  <si>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</si>
  <si>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</si>
  <si>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</si>
  <si>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</si>
  <si>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</si>
  <si>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</si>
  <si>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</si>
  <si>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</si>
  <si>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</si>
  <si>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</si>
  <si>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</si>
  <si>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</si>
  <si>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</si>
  <si>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</si>
  <si>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</si>
  <si>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</si>
  <si>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</si>
  <si>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</si>
  <si>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</si>
  <si>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</si>
  <si>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</si>
  <si>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</si>
  <si>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</si>
  <si>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</si>
  <si>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</si>
  <si>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</si>
  <si>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</si>
  <si>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</si>
  <si>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</si>
  <si>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</si>
  <si>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</si>
  <si>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</si>
  <si>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</si>
  <si>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</si>
  <si>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</si>
  <si>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</si>
  <si>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</si>
  <si>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</si>
  <si>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</si>
  <si>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</si>
  <si>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</si>
  <si>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</si>
  <si>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</si>
  <si>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</si>
  <si>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</si>
  <si>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</si>
  <si>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</si>
  <si>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</si>
  <si>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</si>
  <si>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</si>
  <si>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</si>
  <si>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</si>
  <si>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</si>
  <si>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</si>
  <si>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</si>
  <si>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</si>
  <si>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</si>
  <si>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</si>
  <si>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</si>
  <si>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</si>
  <si>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</si>
  <si>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</si>
  <si>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</si>
  <si>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</si>
  <si>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</si>
  <si>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</si>
  <si>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</si>
  <si>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</si>
  <si>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</si>
  <si>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</si>
  <si>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</si>
  <si>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</si>
  <si>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</si>
  <si>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</si>
  <si>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</si>
  <si>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</si>
  <si>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</si>
  <si>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</si>
  <si>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</si>
  <si>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</si>
  <si>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</si>
  <si>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</si>
  <si>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</si>
  <si>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</si>
  <si>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</si>
  <si>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</si>
  <si>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</si>
  <si>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</si>
  <si>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</si>
  <si>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</si>
  <si>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</si>
  <si>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</si>
  <si>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</si>
  <si>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</si>
  <si>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</si>
  <si>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</si>
  <si>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</si>
  <si>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</si>
  <si>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</si>
  <si>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</si>
  <si>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</si>
  <si>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</si>
  <si>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</si>
  <si>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</si>
  <si>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</si>
  <si>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</si>
  <si>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</si>
  <si>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</si>
  <si>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</si>
  <si>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</si>
  <si>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</si>
  <si>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</si>
  <si>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</si>
  <si>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</si>
  <si>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</si>
  <si>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</si>
  <si>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</si>
  <si>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</si>
  <si>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</si>
  <si>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</si>
  <si>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</si>
  <si>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</si>
  <si>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</si>
  <si>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</si>
  <si>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</si>
  <si>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</si>
  <si>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</si>
  <si>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</si>
  <si>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</si>
  <si>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</si>
  <si>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</si>
  <si>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</si>
  <si>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</si>
  <si>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</si>
  <si>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</si>
  <si>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</si>
  <si>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</si>
  <si>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</si>
  <si>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</si>
  <si>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</si>
  <si>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</si>
  <si>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</si>
  <si>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</si>
  <si>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</si>
  <si>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</si>
  <si>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</si>
  <si>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</si>
  <si>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</si>
  <si>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</si>
  <si>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</si>
  <si>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</si>
  <si>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</si>
  <si>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</si>
  <si>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</si>
  <si>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</si>
  <si>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</si>
  <si>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</si>
  <si>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</si>
  <si>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</si>
  <si>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</si>
  <si>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</si>
  <si>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</si>
  <si>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</si>
  <si>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</si>
  <si>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</si>
  <si>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</si>
  <si>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</si>
  <si>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</si>
  <si>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</si>
  <si>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</si>
  <si>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</si>
  <si>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</si>
  <si>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</si>
  <si>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</si>
  <si>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</si>
  <si>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</si>
  <si>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</si>
  <si>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</si>
  <si>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</si>
  <si>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</si>
  <si>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</si>
  <si>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</si>
  <si>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</si>
  <si>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</si>
  <si>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</si>
  <si>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</si>
  <si>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</si>
  <si>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</si>
  <si>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</si>
  <si>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</si>
  <si>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</si>
  <si>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</si>
  <si>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</si>
  <si>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</si>
  <si>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</si>
  <si>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</si>
  <si>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</si>
  <si>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</si>
  <si>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</si>
  <si>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</si>
  <si>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</si>
  <si>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</si>
  <si>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</si>
  <si>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</si>
  <si>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</si>
  <si>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</si>
  <si>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</si>
  <si>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</si>
  <si>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</si>
  <si>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</si>
  <si>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</si>
  <si>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</si>
  <si>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</si>
  <si>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</si>
  <si>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</si>
  <si>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</si>
  <si>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</si>
  <si>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</si>
  <si>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</si>
  <si>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</si>
  <si>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</si>
  <si>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</si>
  <si>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</si>
  <si>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</si>
  <si>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</si>
  <si>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</si>
  <si>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</si>
  <si>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</si>
  <si>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</si>
  <si>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</si>
  <si>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</si>
  <si>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</si>
  <si>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</si>
  <si>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</si>
  <si>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</si>
  <si>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</si>
  <si>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</si>
  <si>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</si>
  <si>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</si>
  <si>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</si>
  <si>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</si>
  <si>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</si>
  <si>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</si>
  <si>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</si>
  <si>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</si>
  <si>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</si>
  <si>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</si>
  <si>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</si>
  <si>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</si>
  <si>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</si>
  <si>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</si>
  <si>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</si>
  <si>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</si>
  <si>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</si>
  <si>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</si>
  <si>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</si>
  <si>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</si>
  <si>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</si>
  <si>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</si>
  <si>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</si>
  <si>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</si>
  <si>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</si>
  <si>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</si>
  <si>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</si>
  <si>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</si>
  <si>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</si>
  <si>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</si>
  <si>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</si>
  <si>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</si>
  <si>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</si>
  <si>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</si>
  <si>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</si>
  <si>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</si>
  <si>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</si>
  <si>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</si>
  <si>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</si>
  <si>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</si>
  <si>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</si>
  <si>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</si>
  <si>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</si>
  <si>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</si>
  <si>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</si>
  <si>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</si>
  <si>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</si>
  <si>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</si>
  <si>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</si>
  <si>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</si>
  <si>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</si>
  <si>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</si>
  <si>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</si>
  <si>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</si>
  <si>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</si>
  <si>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</si>
  <si>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</si>
  <si>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</si>
  <si>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</si>
  <si>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</si>
  <si>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</si>
  <si>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</si>
  <si>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</si>
  <si>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</si>
  <si>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</si>
  <si>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</si>
  <si>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</si>
  <si>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</si>
  <si>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</si>
  <si>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</si>
  <si>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</si>
  <si>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</si>
  <si>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</si>
  <si>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</si>
  <si>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</si>
  <si>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</si>
  <si>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</si>
  <si>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</si>
  <si>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</si>
  <si>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</si>
  <si>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</si>
  <si>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</si>
  <si>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</si>
  <si>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</si>
  <si>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</si>
  <si>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</si>
  <si>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</si>
  <si>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</si>
  <si>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</si>
  <si>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</si>
  <si>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</si>
  <si>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</si>
  <si>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</si>
  <si>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</si>
  <si>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</si>
  <si>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</si>
  <si>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</si>
  <si>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</si>
  <si>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</si>
  <si>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</si>
  <si>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</si>
  <si>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</si>
  <si>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</si>
  <si>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</si>
  <si>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</si>
  <si>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</si>
  <si>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</si>
  <si>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</si>
  <si>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</si>
  <si>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</si>
  <si>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</si>
  <si>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</si>
  <si>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</si>
  <si>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</si>
  <si>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</si>
  <si>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</si>
  <si>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</si>
  <si>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</si>
  <si>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</si>
  <si>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</si>
  <si>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</si>
  <si>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</si>
  <si>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</si>
  <si>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</si>
  <si>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</si>
  <si>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</si>
  <si>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</si>
  <si>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</si>
  <si>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</si>
  <si>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</si>
  <si>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</si>
  <si>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</si>
  <si>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</si>
  <si>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</si>
  <si>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</si>
  <si>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</si>
  <si>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</si>
  <si>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</si>
  <si>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</si>
  <si>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</si>
  <si>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</si>
  <si>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</si>
  <si>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</si>
  <si>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</si>
  <si>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</si>
  <si>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</si>
  <si>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</si>
  <si>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</si>
  <si>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</si>
  <si>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</si>
  <si>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</si>
  <si>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</si>
  <si>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</si>
  <si>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</si>
  <si>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</si>
  <si>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</si>
  <si>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</si>
  <si>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</si>
  <si>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</si>
  <si>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</si>
  <si>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</si>
  <si>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</si>
  <si>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</si>
  <si>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</si>
  <si>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</si>
  <si>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</si>
  <si>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</si>
  <si>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</si>
  <si>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</si>
  <si>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</si>
  <si>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</si>
  <si>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</si>
  <si>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</si>
  <si>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</si>
  <si>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</si>
  <si>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</si>
  <si>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</si>
  <si>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</si>
  <si>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</si>
  <si>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</si>
  <si>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</si>
  <si>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</si>
  <si>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</si>
  <si>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</si>
  <si>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</si>
  <si>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</si>
  <si>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</si>
  <si>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</si>
  <si>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</si>
  <si>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</si>
  <si>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</si>
  <si>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</si>
  <si>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</si>
  <si>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</si>
  <si>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</si>
  <si>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</si>
  <si>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</si>
  <si>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</si>
  <si>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</si>
  <si>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</si>
  <si>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</si>
  <si>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</si>
  <si>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</si>
  <si>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</si>
  <si>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</si>
  <si>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</si>
  <si>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</si>
  <si>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</si>
  <si>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</si>
  <si>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</si>
  <si>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</si>
  <si>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</si>
  <si>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</si>
  <si>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</si>
  <si>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</si>
  <si>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</si>
  <si>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</si>
  <si>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</si>
  <si>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</si>
  <si>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</si>
  <si>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</si>
  <si>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</si>
  <si>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</si>
  <si>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</si>
  <si>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</si>
  <si>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</si>
  <si>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</si>
  <si>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</si>
  <si>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</si>
  <si>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</si>
  <si>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</si>
  <si>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</si>
  <si>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</si>
  <si>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</si>
  <si>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</si>
  <si>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</si>
  <si>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</si>
  <si>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</si>
  <si>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</si>
  <si>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</si>
  <si>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</si>
  <si>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</si>
  <si>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</si>
  <si>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</si>
  <si>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</si>
  <si>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</si>
  <si>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</si>
  <si>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</si>
  <si>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</si>
  <si>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</si>
  <si>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</si>
  <si>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</si>
  <si>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</si>
  <si>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</si>
  <si>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</si>
  <si>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</si>
  <si>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</si>
  <si>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</si>
  <si>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</si>
  <si>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</si>
  <si>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</si>
  <si>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</si>
  <si>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</si>
  <si>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</si>
  <si>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</si>
  <si>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</si>
  <si>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</si>
  <si>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</si>
  <si>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</si>
  <si>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</si>
  <si>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</si>
  <si>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</si>
  <si>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</si>
  <si>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</si>
  <si>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</si>
  <si>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</si>
  <si>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</si>
  <si>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</si>
  <si>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</si>
  <si>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</si>
  <si>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</si>
  <si>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</si>
  <si>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</si>
  <si>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</si>
  <si>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</si>
  <si>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</si>
  <si>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</si>
  <si>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</si>
  <si>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</si>
  <si>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</si>
  <si>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</si>
  <si>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</si>
  <si>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</si>
  <si>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</si>
  <si>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</si>
  <si>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</si>
  <si>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</si>
  <si>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</si>
  <si>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</si>
  <si>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</si>
  <si>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</si>
  <si>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</si>
  <si>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</si>
  <si>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</si>
  <si>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</si>
  <si>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</si>
  <si>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</si>
  <si>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</si>
  <si>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</si>
  <si>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</si>
  <si>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</si>
  <si>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</si>
  <si>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</si>
  <si>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</si>
  <si>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</si>
  <si>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</si>
  <si>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</si>
  <si>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</si>
  <si>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</si>
  <si>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</si>
  <si>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</si>
  <si>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</si>
  <si>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</si>
  <si>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</si>
  <si>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</si>
  <si>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</si>
  <si>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</si>
  <si>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</si>
  <si>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</si>
  <si>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</si>
  <si>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</si>
  <si>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</si>
  <si>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</si>
  <si>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</si>
  <si>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</si>
  <si>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</si>
  <si>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</si>
  <si>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</si>
  <si>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</si>
  <si>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</si>
  <si>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</si>
  <si>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</si>
  <si>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</si>
  <si>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</si>
  <si>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</si>
  <si>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</si>
  <si>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</si>
  <si>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</si>
  <si>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</si>
  <si>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</si>
  <si>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</si>
  <si>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</si>
  <si>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</si>
  <si>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</si>
  <si>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</si>
  <si>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</si>
  <si>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</si>
  <si>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</si>
  <si>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</si>
  <si>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</si>
  <si>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</si>
  <si>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</si>
  <si>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</si>
  <si>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</si>
  <si>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</si>
  <si>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</si>
  <si>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</si>
  <si>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</si>
  <si>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</si>
  <si>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</si>
  <si>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</si>
  <si>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</si>
  <si>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</si>
  <si>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</si>
  <si>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</si>
  <si>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</si>
  <si>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</si>
  <si>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</si>
  <si>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</si>
  <si>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</si>
  <si>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</si>
  <si>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</si>
  <si>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</si>
  <si>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</si>
  <si>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</si>
  <si>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</si>
  <si>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</si>
  <si>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</si>
  <si>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</si>
  <si>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</si>
  <si>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</si>
  <si>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</si>
  <si>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</si>
  <si>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</si>
  <si>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</si>
  <si>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</si>
  <si>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</si>
  <si>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</si>
  <si>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</si>
  <si>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</si>
  <si>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</si>
  <si>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</si>
  <si>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</si>
  <si>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</si>
  <si>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</si>
  <si>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</si>
  <si>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</si>
  <si>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</si>
  <si>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</si>
  <si>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</si>
  <si>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</si>
  <si>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</si>
  <si>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</si>
  <si>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</si>
  <si>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</si>
  <si>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</si>
  <si>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</si>
  <si>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</si>
  <si>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</si>
  <si>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</si>
  <si>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</si>
  <si>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</si>
  <si>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</si>
  <si>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</si>
  <si>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</si>
  <si>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</si>
  <si>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</si>
  <si>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</si>
  <si>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</si>
  <si>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</si>
  <si>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</si>
  <si>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</si>
  <si>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</si>
  <si>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</si>
  <si>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</si>
  <si>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</si>
  <si>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</si>
  <si>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</si>
  <si>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</si>
  <si>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</si>
  <si>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</si>
  <si>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</si>
  <si>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</si>
  <si>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</si>
  <si>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</si>
  <si>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</si>
  <si>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</si>
  <si>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</si>
  <si>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</si>
  <si>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</si>
  <si>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</si>
  <si>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</si>
  <si>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</si>
  <si>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</si>
  <si>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</si>
  <si>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</si>
  <si>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</si>
  <si>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</si>
  <si>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</si>
  <si>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</si>
  <si>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</si>
  <si>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</si>
  <si>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</si>
  <si>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</si>
  <si>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</si>
  <si>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</si>
  <si>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</si>
  <si>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</si>
  <si>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</si>
  <si>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</si>
  <si>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</si>
  <si>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</si>
  <si>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</si>
  <si>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</si>
  <si>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</si>
  <si>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</si>
  <si>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</si>
  <si>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</si>
  <si>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</si>
  <si>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</si>
  <si>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</si>
  <si>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</si>
  <si>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</si>
  <si>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</si>
  <si>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</si>
  <si>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</si>
  <si>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</si>
  <si>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</si>
  <si>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</si>
  <si>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</si>
  <si>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</si>
  <si>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</si>
  <si>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</si>
  <si>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</si>
  <si>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</si>
  <si>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</si>
  <si>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</si>
  <si>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</si>
  <si>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</si>
  <si>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</si>
  <si>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</si>
  <si>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</si>
  <si>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</si>
  <si>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</si>
  <si>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</si>
  <si>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</si>
  <si>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</si>
  <si>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</si>
  <si>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</si>
  <si>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</si>
  <si>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</si>
  <si>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</si>
  <si>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</si>
  <si>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</si>
  <si>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</si>
  <si>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</si>
  <si>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</si>
  <si>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</si>
  <si>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</si>
  <si>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</si>
  <si>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</si>
  <si>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</si>
  <si>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</si>
  <si>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</si>
  <si>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</si>
  <si>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</si>
  <si>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</si>
  <si>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</si>
  <si>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</si>
  <si>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</si>
  <si>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</si>
  <si>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</si>
  <si>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</si>
  <si>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</si>
  <si>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</si>
  <si>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</si>
  <si>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</si>
  <si>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</si>
  <si>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</si>
  <si>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</si>
  <si>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</si>
  <si>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</si>
  <si>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</si>
  <si>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</si>
  <si>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</si>
  <si>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</si>
  <si>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</si>
  <si>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</si>
  <si>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</si>
  <si>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</si>
  <si>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</si>
  <si>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</si>
  <si>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</si>
  <si>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</si>
  <si>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</si>
  <si>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</si>
  <si>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</si>
  <si>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</si>
  <si>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</si>
  <si>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</si>
  <si>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</si>
  <si>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</si>
  <si>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</si>
  <si>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</si>
  <si>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</si>
  <si>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</si>
  <si>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</si>
  <si>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</si>
  <si>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</si>
  <si>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</si>
  <si>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</si>
  <si>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</si>
  <si>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</si>
  <si>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</si>
  <si>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</si>
  <si>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</si>
  <si>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</si>
  <si>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</si>
  <si>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</si>
  <si>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</si>
  <si>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</si>
  <si>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</si>
  <si>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</si>
  <si>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</si>
  <si>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</si>
  <si>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</si>
  <si>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</si>
  <si>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</si>
  <si>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</si>
  <si>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</si>
  <si>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</si>
  <si>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</si>
  <si>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</si>
  <si>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</si>
  <si>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</si>
  <si>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</si>
  <si>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</si>
  <si>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</si>
  <si>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</si>
  <si>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</si>
  <si>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</si>
  <si>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</si>
  <si>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</si>
  <si>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</si>
  <si>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</si>
  <si>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</si>
  <si>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</si>
  <si>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</si>
  <si>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</si>
  <si>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</si>
  <si>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</si>
  <si>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</si>
  <si>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</si>
  <si>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</si>
  <si>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</si>
  <si>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</si>
  <si>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</si>
  <si>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</si>
  <si>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</si>
  <si>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</si>
  <si>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</si>
  <si>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</si>
  <si>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</si>
  <si>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</si>
  <si>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</si>
  <si>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</si>
  <si>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</si>
  <si>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</si>
  <si>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</si>
  <si>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</si>
  <si>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</si>
  <si>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</si>
  <si>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</si>
  <si>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</si>
  <si>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</si>
  <si>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</si>
  <si>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</si>
  <si>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</si>
  <si>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</si>
  <si>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</si>
  <si>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</si>
  <si>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</si>
  <si>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</si>
  <si>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</si>
  <si>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</si>
  <si>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</si>
  <si>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</si>
  <si>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</si>
  <si>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</si>
  <si>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</si>
  <si>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</si>
  <si>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</si>
  <si>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</si>
  <si>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</si>
  <si>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</si>
  <si>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</si>
  <si>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</si>
  <si>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</si>
  <si>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</si>
  <si>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</si>
  <si>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</si>
  <si>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</si>
  <si>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</si>
  <si>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</si>
  <si>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</si>
  <si>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</si>
  <si>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</si>
  <si>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</si>
  <si>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</si>
  <si>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</si>
  <si>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</si>
  <si>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</si>
  <si>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</si>
  <si>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</si>
  <si>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</si>
  <si>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</si>
  <si>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</si>
  <si>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</si>
  <si>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</si>
  <si>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</si>
  <si>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</si>
  <si>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</si>
  <si>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</si>
  <si>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</si>
  <si>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</si>
  <si>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</si>
  <si>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</si>
  <si>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</si>
  <si>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</si>
  <si>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</si>
  <si>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</si>
  <si>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</si>
  <si>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</si>
  <si>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</si>
  <si>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</si>
  <si>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</si>
  <si>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</si>
  <si>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</si>
  <si>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</si>
  <si>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</si>
  <si>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</si>
  <si>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</si>
  <si>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</si>
  <si>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</si>
  <si>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</si>
  <si>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</si>
  <si>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</si>
  <si>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</si>
  <si>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</si>
  <si>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</si>
  <si>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</si>
  <si>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</si>
  <si>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</si>
  <si>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</si>
  <si>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</si>
  <si>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</si>
  <si>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</si>
  <si>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</si>
  <si>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</si>
  <si>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</si>
  <si>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</si>
  <si>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</si>
  <si>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</si>
  <si>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</si>
  <si>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</si>
  <si>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</si>
  <si>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</si>
  <si>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</si>
  <si>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</si>
  <si>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</si>
  <si>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</si>
  <si>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</si>
  <si>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</si>
  <si>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</si>
  <si>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</si>
  <si>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</si>
  <si>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</si>
  <si>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</si>
  <si>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</si>
  <si>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</si>
  <si>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</si>
  <si>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</si>
  <si>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</si>
  <si>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</si>
  <si>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</si>
  <si>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</si>
  <si>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</si>
  <si>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</si>
  <si>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</si>
  <si>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</si>
  <si>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</si>
  <si>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</si>
  <si>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</si>
  <si>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</si>
  <si>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</si>
  <si>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</si>
  <si>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</si>
  <si>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</si>
  <si>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</si>
  <si>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</si>
  <si>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</si>
  <si>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</si>
  <si>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</si>
  <si>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</si>
  <si>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</si>
  <si>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</si>
  <si>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</si>
  <si>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</si>
  <si>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</si>
  <si>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</si>
  <si>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</si>
  <si>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</si>
  <si>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</si>
  <si>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</si>
  <si>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</si>
  <si>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</si>
  <si>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</si>
  <si>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</si>
  <si>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</si>
  <si>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</si>
  <si>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</si>
  <si>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</si>
  <si>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</si>
  <si>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</si>
  <si>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</si>
  <si>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</si>
  <si>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</si>
  <si>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</si>
  <si>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</si>
  <si>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</si>
  <si>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</si>
  <si>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</si>
  <si>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</si>
  <si>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</si>
  <si>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</si>
  <si>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</si>
  <si>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</si>
  <si>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</si>
  <si>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</si>
  <si>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</si>
  <si>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</si>
  <si>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</si>
  <si>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</si>
  <si>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</si>
  <si>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</si>
  <si>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</si>
  <si>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</si>
  <si>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</si>
  <si>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</si>
  <si>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</si>
  <si>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</si>
  <si>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</si>
  <si>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</si>
  <si>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</si>
  <si>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</si>
  <si>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</si>
  <si>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</si>
  <si>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</si>
  <si>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</si>
  <si>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</si>
  <si>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</si>
  <si>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</si>
  <si>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</si>
  <si>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</si>
  <si>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</si>
  <si>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</si>
  <si>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</si>
  <si>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</si>
  <si>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</si>
  <si>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</si>
  <si>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</si>
  <si>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</si>
  <si>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</si>
  <si>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</si>
  <si>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</si>
  <si>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</si>
  <si>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</si>
  <si>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</si>
  <si>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</si>
  <si>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</si>
  <si>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</si>
  <si>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</si>
  <si>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</si>
  <si>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</si>
  <si>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</si>
  <si>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</si>
  <si>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</si>
  <si>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</si>
  <si>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</si>
  <si>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</si>
  <si>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</si>
  <si>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</si>
  <si>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</si>
  <si>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</si>
  <si>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</si>
  <si>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</si>
  <si>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</si>
  <si>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</si>
  <si>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</si>
  <si>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</si>
  <si>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</si>
  <si>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</si>
  <si>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</si>
  <si>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</si>
  <si>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</si>
  <si>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</si>
  <si>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</si>
  <si>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</si>
  <si>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</si>
  <si>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</si>
  <si>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</si>
  <si>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</si>
  <si>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</si>
  <si>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</si>
  <si>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</si>
  <si>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</si>
  <si>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</si>
  <si>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</si>
  <si>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</si>
  <si>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</si>
  <si>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</si>
  <si>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</si>
  <si>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</si>
  <si>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</si>
  <si>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</si>
  <si>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</si>
  <si>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</si>
  <si>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</si>
  <si>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</si>
  <si>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</si>
  <si>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</si>
  <si>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</si>
  <si>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</si>
  <si>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</si>
  <si>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</si>
  <si>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</si>
  <si>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</si>
  <si>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</si>
  <si>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</si>
  <si>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</si>
  <si>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</si>
  <si>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</si>
  <si>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</si>
  <si>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</si>
  <si>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</si>
  <si>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</si>
  <si>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</si>
  <si>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</si>
  <si>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</si>
  <si>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</si>
  <si>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</si>
  <si>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</si>
  <si>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</si>
  <si>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</si>
  <si>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</si>
  <si>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</si>
  <si>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</si>
  <si>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</si>
  <si>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</si>
  <si>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</si>
  <si>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</si>
  <si>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</si>
  <si>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</si>
  <si>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</si>
  <si>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</si>
  <si>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</si>
  <si>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</si>
  <si>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</si>
  <si>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</si>
  <si>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</si>
  <si>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</si>
  <si>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</si>
  <si>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</si>
  <si>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</si>
  <si>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</si>
  <si>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</si>
  <si>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</si>
  <si>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</si>
  <si>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</si>
  <si>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</si>
  <si>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</si>
  <si>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</si>
  <si>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</si>
  <si>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</si>
  <si>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</si>
  <si>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</si>
  <si>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</si>
  <si>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</si>
  <si>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</si>
  <si>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</si>
  <si>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</si>
  <si>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</si>
  <si>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</si>
  <si>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</si>
  <si>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</si>
  <si>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</si>
  <si>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</si>
  <si>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</si>
  <si>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</si>
  <si>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</si>
  <si>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</si>
  <si>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</si>
  <si>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</si>
  <si>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</si>
  <si>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</si>
  <si>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</si>
  <si>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</si>
  <si>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</si>
  <si>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</si>
  <si>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</si>
  <si>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</si>
  <si>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</si>
  <si>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</si>
  <si>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</si>
  <si>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</si>
  <si>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</si>
  <si>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</si>
  <si>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</si>
  <si>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</si>
  <si>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</si>
  <si>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</si>
  <si>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</si>
  <si>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</si>
  <si>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</si>
  <si>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</si>
  <si>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</si>
  <si>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</si>
  <si>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</si>
  <si>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</si>
  <si>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</si>
  <si>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</si>
  <si>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</si>
  <si>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</si>
  <si>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</si>
  <si>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</si>
  <si>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</si>
  <si>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</si>
  <si>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</si>
  <si>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</si>
  <si>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</si>
  <si>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</si>
  <si>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</si>
  <si>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</si>
  <si>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</si>
  <si>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</si>
  <si>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</si>
  <si>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</si>
  <si>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</si>
  <si>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</si>
  <si>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</si>
  <si>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</si>
  <si>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</si>
  <si>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</si>
  <si>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</si>
  <si>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</si>
  <si>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</si>
  <si>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</si>
  <si>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</si>
  <si>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</si>
  <si>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</si>
  <si>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</si>
  <si>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</si>
  <si>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</si>
  <si>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</si>
  <si>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</si>
  <si>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</si>
  <si>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</si>
  <si>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</si>
  <si>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</si>
  <si>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</si>
  <si>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</si>
  <si>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</si>
  <si>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</si>
  <si>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</si>
  <si>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</si>
  <si>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</si>
  <si>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</si>
  <si>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</si>
  <si>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</si>
  <si>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</si>
  <si>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</si>
  <si>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</si>
  <si>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</si>
  <si>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</si>
  <si>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</si>
  <si>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</si>
  <si>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</si>
  <si>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</si>
  <si>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</si>
  <si>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</si>
  <si>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</si>
  <si>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</si>
  <si>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</si>
  <si>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</si>
  <si>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</si>
  <si>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</si>
  <si>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</si>
  <si>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</si>
  <si>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</si>
  <si>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</si>
  <si>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</si>
  <si>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</si>
  <si>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</si>
  <si>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</si>
  <si>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</si>
  <si>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</si>
  <si>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</si>
  <si>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</si>
  <si>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</si>
  <si>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</si>
  <si>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</si>
  <si>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</si>
  <si>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</si>
  <si>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</si>
  <si>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</si>
  <si>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</si>
  <si>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</si>
  <si>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</si>
  <si>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</si>
  <si>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</si>
  <si>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</si>
  <si>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</si>
  <si>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</si>
  <si>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</si>
  <si>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</si>
  <si>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</si>
  <si>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</si>
  <si>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</si>
  <si>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</si>
  <si>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</si>
  <si>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</si>
  <si>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</si>
  <si>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</si>
  <si>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</si>
  <si>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</si>
  <si>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</si>
  <si>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</si>
  <si>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</si>
  <si>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</si>
  <si>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</si>
  <si>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</si>
  <si>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</si>
  <si>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</si>
  <si>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</si>
  <si>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</si>
  <si>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</si>
  <si>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</si>
  <si>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</si>
  <si>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</si>
  <si>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</si>
  <si>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</si>
  <si>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</si>
  <si>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</si>
  <si>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</si>
  <si>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</si>
  <si>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</si>
  <si>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</si>
  <si>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</si>
  <si>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</si>
  <si>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</si>
  <si>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</si>
  <si>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</si>
  <si>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</si>
  <si>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</si>
  <si>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</si>
  <si>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</si>
  <si>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</si>
  <si>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</si>
  <si>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</si>
  <si>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</si>
  <si>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</si>
  <si>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</si>
  <si>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</si>
  <si>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</si>
  <si>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</si>
  <si>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</si>
  <si>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</si>
  <si>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</si>
  <si>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</si>
  <si>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</si>
  <si>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</si>
  <si>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</si>
  <si>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</si>
  <si>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</si>
  <si>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</si>
  <si>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</si>
  <si>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</si>
  <si>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</si>
  <si>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</si>
  <si>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</si>
  <si>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</si>
  <si>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</si>
  <si>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</si>
  <si>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</si>
  <si>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</si>
  <si>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</si>
  <si>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</si>
  <si>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</si>
  <si>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</si>
  <si>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</si>
  <si>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</si>
  <si>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</si>
  <si>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</si>
  <si>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</si>
  <si>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</si>
  <si>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</si>
  <si>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</si>
  <si>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</si>
  <si>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</si>
  <si>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</si>
  <si>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</si>
  <si>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</si>
  <si>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</si>
  <si>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</si>
  <si>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</si>
  <si>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</si>
  <si>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</si>
  <si>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</si>
  <si>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</si>
  <si>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</si>
  <si>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</si>
  <si>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</si>
  <si>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</si>
  <si>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</si>
  <si>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</si>
  <si>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</si>
  <si>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</si>
  <si>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</si>
  <si>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</si>
  <si>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</si>
  <si>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</si>
  <si>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</si>
  <si>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</si>
  <si>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</si>
  <si>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</si>
  <si>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</si>
  <si>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</si>
  <si>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</si>
  <si>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</si>
  <si>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</si>
  <si>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</si>
  <si>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</si>
  <si>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</si>
  <si>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</si>
  <si>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</si>
  <si>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</si>
  <si>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</si>
  <si>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</si>
  <si>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</si>
  <si>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</si>
  <si>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</si>
  <si>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</si>
  <si>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</si>
  <si>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</si>
  <si>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</si>
  <si>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</si>
  <si>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</si>
  <si>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</si>
  <si>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</si>
  <si>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</si>
  <si>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</si>
  <si>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</si>
  <si>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</si>
  <si>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</si>
  <si>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</si>
  <si>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</si>
  <si>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</si>
  <si>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</si>
  <si>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</si>
  <si>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</si>
  <si>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</si>
  <si>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</si>
  <si>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</si>
  <si>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</si>
  <si>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</si>
  <si>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</si>
  <si>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</si>
  <si>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</si>
  <si>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</si>
  <si>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</si>
  <si>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</si>
  <si>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</si>
  <si>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</si>
  <si>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</si>
  <si>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</si>
  <si>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</si>
  <si>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</si>
  <si>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</si>
  <si>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</si>
  <si>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</si>
  <si>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</si>
  <si>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</si>
  <si>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</si>
  <si>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</si>
  <si>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</si>
  <si>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</si>
  <si>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</si>
  <si>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</si>
  <si>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</si>
  <si>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</si>
  <si>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</si>
  <si>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</si>
  <si>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</si>
  <si>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</si>
  <si>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</si>
  <si>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</si>
  <si>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</si>
  <si>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</si>
  <si>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</si>
  <si>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</si>
  <si>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</si>
  <si>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</si>
  <si>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</si>
  <si>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</si>
  <si>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</si>
  <si>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</si>
  <si>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</si>
  <si>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</si>
  <si>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</si>
  <si>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</si>
  <si>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</si>
  <si>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</si>
  <si>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</si>
  <si>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</si>
  <si>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</si>
  <si>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</si>
  <si>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</si>
  <si>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</si>
  <si>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</si>
  <si>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</si>
  <si>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</si>
  <si>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</si>
  <si>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</si>
  <si>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</si>
  <si>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</si>
  <si>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</si>
  <si>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</si>
  <si>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</si>
  <si>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</si>
  <si>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</si>
  <si>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</si>
  <si>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</si>
  <si>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</si>
  <si>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</si>
  <si>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</si>
  <si>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</si>
  <si>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</si>
  <si>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</si>
  <si>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</si>
  <si>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</si>
  <si>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</si>
  <si>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</si>
  <si>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</si>
  <si>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</si>
  <si>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</si>
  <si>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</si>
  <si>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</si>
  <si>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</si>
  <si>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</si>
  <si>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</si>
  <si>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</si>
  <si>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</si>
  <si>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</si>
  <si>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</si>
  <si>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</si>
  <si>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</si>
  <si>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</si>
  <si>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</si>
  <si>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</si>
  <si>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</si>
  <si>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</si>
  <si>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</si>
  <si>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</si>
  <si>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</si>
  <si>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</si>
  <si>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</si>
  <si>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</si>
  <si>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</si>
  <si>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</si>
  <si>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</si>
  <si>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</si>
  <si>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</si>
  <si>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</si>
  <si>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</si>
  <si>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</si>
  <si>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</si>
  <si>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</si>
  <si>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</si>
  <si>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</si>
  <si>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</si>
  <si>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</si>
  <si>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</si>
  <si>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</si>
  <si>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</si>
  <si>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</si>
  <si>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</si>
  <si>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</si>
  <si>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</si>
  <si>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</si>
  <si>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</si>
  <si>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</si>
  <si>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</si>
  <si>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</si>
  <si>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</si>
  <si>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</si>
  <si>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</si>
  <si>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</si>
  <si>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</si>
  <si>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</si>
  <si>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</si>
  <si>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</si>
  <si>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</si>
  <si>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</si>
  <si>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</si>
  <si>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</si>
  <si>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</si>
  <si>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</si>
  <si>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</si>
  <si>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</si>
  <si>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</si>
  <si>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</si>
  <si>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</si>
  <si>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</si>
  <si>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</si>
  <si>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</si>
  <si>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</si>
  <si>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</si>
  <si>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</si>
  <si>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</si>
  <si>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</si>
  <si>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</si>
  <si>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</si>
  <si>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</si>
  <si>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</si>
  <si>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</si>
  <si>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</si>
  <si>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</si>
  <si>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</si>
  <si>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</si>
  <si>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</si>
  <si>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</si>
  <si>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</si>
  <si>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</si>
  <si>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</si>
  <si>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</si>
  <si>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</si>
  <si>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</si>
  <si>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</si>
  <si>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</si>
  <si>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</si>
  <si>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</si>
  <si>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</si>
  <si>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</si>
  <si>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</si>
  <si>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</si>
  <si>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</si>
  <si>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</si>
  <si>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</si>
  <si>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</si>
  <si>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</si>
  <si>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</si>
  <si>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</si>
  <si>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</si>
  <si>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</si>
  <si>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</si>
  <si>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</si>
  <si>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</si>
  <si>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</si>
  <si>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</si>
  <si>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</si>
  <si>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</si>
  <si>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</si>
  <si>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</si>
  <si>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</si>
  <si>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</si>
  <si>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</si>
  <si>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</si>
  <si>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</si>
  <si>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</si>
  <si>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</si>
  <si>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</si>
  <si>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</si>
  <si>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</si>
  <si>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</si>
  <si>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</si>
  <si>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</si>
  <si>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</si>
  <si>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</si>
  <si>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</si>
  <si>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</si>
  <si>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</si>
  <si>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</si>
  <si>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</si>
  <si>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</si>
  <si>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</si>
  <si>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</si>
  <si>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</si>
  <si>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</si>
  <si>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</si>
  <si>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</si>
  <si>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</si>
  <si>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</si>
  <si>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</si>
  <si>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</si>
  <si>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</si>
  <si>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</si>
  <si>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</si>
  <si>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</si>
  <si>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</si>
  <si>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</si>
  <si>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</si>
  <si>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</si>
  <si>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</si>
  <si>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</si>
  <si>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</si>
  <si>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</si>
  <si>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</si>
  <si>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</si>
  <si>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</si>
  <si>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</si>
  <si>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</si>
  <si>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</si>
  <si>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</si>
  <si>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</si>
  <si>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</si>
  <si>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</si>
  <si>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</si>
  <si>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</si>
  <si>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</si>
  <si>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</si>
  <si>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</si>
  <si>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</si>
  <si>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</si>
  <si>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</si>
  <si>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</si>
  <si>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</si>
  <si>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</si>
  <si>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</si>
  <si>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</si>
  <si>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</si>
  <si>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</si>
  <si>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</si>
  <si>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</si>
  <si>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</si>
  <si>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</si>
  <si>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</si>
  <si>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</si>
  <si>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</si>
  <si>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</si>
  <si>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</si>
  <si>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</si>
  <si>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</si>
  <si>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</si>
  <si>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</si>
  <si>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</si>
  <si>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</si>
  <si>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</si>
  <si>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</si>
  <si>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</si>
  <si>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</si>
  <si>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</si>
  <si>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</si>
  <si>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</si>
  <si>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</si>
  <si>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</si>
  <si>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</si>
  <si>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</si>
  <si>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</si>
  <si>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</si>
  <si>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</si>
  <si>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</si>
  <si>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</si>
  <si>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</si>
  <si>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</si>
  <si>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</si>
  <si>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</si>
  <si>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</si>
  <si>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</si>
  <si>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</si>
  <si>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</si>
  <si>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</si>
  <si>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</si>
  <si>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</si>
  <si>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</si>
  <si>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</si>
  <si>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</si>
  <si>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</si>
  <si>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</si>
  <si>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</si>
  <si>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</si>
  <si>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</si>
  <si>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</si>
  <si>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</si>
  <si>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</si>
  <si>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</si>
  <si>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</si>
  <si>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</si>
  <si>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</si>
  <si>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</si>
  <si>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</si>
  <si>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</si>
  <si>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</si>
  <si>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</si>
  <si>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</si>
  <si>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</si>
  <si>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</si>
  <si>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</si>
  <si>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</si>
  <si>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</si>
  <si>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</si>
  <si>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</si>
  <si>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</si>
  <si>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</si>
  <si>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</si>
  <si>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</si>
  <si>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</si>
  <si>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</si>
  <si>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</si>
  <si>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</si>
  <si>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</si>
  <si>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</si>
  <si>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</si>
  <si>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</si>
  <si>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</si>
  <si>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</si>
  <si>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</si>
  <si>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</si>
  <si>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</si>
  <si>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</si>
  <si>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</si>
  <si>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</si>
  <si>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</si>
  <si>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</si>
  <si>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</si>
  <si>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</si>
  <si>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</si>
  <si>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</si>
  <si>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</si>
  <si>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</si>
  <si>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</si>
  <si>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</si>
  <si>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</si>
  <si>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</si>
  <si>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</si>
  <si>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</si>
  <si>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</si>
  <si>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</si>
  <si>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</si>
  <si>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</si>
  <si>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</si>
  <si>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</si>
  <si>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</si>
  <si>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</si>
  <si>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</si>
  <si>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</si>
  <si>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</si>
  <si>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</si>
  <si>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</si>
  <si>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</si>
  <si>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</si>
  <si>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</si>
  <si>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</si>
  <si>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</si>
  <si>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</si>
  <si>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</si>
  <si>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</si>
  <si>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</si>
  <si>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</si>
  <si>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</si>
  <si>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</si>
  <si>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</si>
  <si>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</si>
  <si>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</si>
  <si>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</si>
  <si>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</si>
  <si>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</si>
  <si>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</si>
  <si>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</si>
  <si>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</si>
  <si>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</si>
  <si>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</si>
  <si>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</si>
  <si>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</si>
  <si>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</si>
  <si>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</si>
  <si>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</si>
  <si>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</si>
  <si>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</si>
  <si>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</si>
  <si>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</si>
  <si>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</si>
  <si>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</si>
  <si>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</si>
  <si>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</si>
  <si>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</si>
  <si>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</si>
  <si>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</si>
  <si>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</si>
  <si>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</si>
  <si>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</si>
  <si>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</si>
  <si>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</si>
  <si>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</si>
  <si>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</si>
  <si>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</si>
  <si>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</si>
  <si>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</si>
  <si>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</si>
  <si>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</si>
  <si>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</si>
  <si>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</si>
  <si>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</si>
  <si>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</si>
  <si>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</si>
  <si>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</si>
  <si>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</si>
  <si>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</si>
  <si>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</si>
  <si>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</si>
  <si>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</si>
  <si>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</si>
  <si>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</si>
  <si>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</si>
  <si>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</si>
  <si>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</si>
  <si>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</si>
  <si>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</si>
  <si>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</si>
  <si>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</si>
  <si>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</si>
  <si>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</si>
  <si>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</si>
  <si>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</si>
  <si>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</si>
  <si>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</si>
  <si>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</si>
  <si>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</si>
  <si>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</si>
  <si>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</si>
  <si>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</si>
  <si>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</si>
  <si>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</si>
  <si>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</si>
  <si>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</si>
  <si>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</si>
  <si>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</si>
  <si>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</si>
  <si>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</si>
  <si>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</si>
  <si>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</si>
  <si>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</si>
  <si>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</si>
  <si>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</si>
  <si>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</si>
  <si>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</si>
  <si>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</si>
  <si>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</si>
  <si>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</si>
  <si>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</si>
  <si>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</si>
  <si>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</si>
  <si>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</si>
  <si>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</si>
  <si>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</si>
  <si>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</si>
  <si>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</si>
  <si>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</si>
  <si>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</si>
  <si>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</si>
  <si>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</si>
  <si>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</si>
  <si>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</si>
  <si>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</si>
  <si>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</si>
  <si>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</si>
  <si>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</si>
  <si>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</si>
  <si>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</si>
  <si>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</si>
  <si>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</si>
  <si>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</si>
  <si>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</si>
  <si>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</si>
  <si>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</si>
  <si>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</si>
  <si>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</si>
  <si>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</si>
  <si>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</si>
  <si>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</si>
  <si>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</si>
  <si>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</si>
  <si>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</si>
  <si>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</si>
  <si>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</si>
  <si>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</si>
  <si>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</si>
  <si>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</si>
  <si>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</si>
  <si>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</si>
  <si>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</si>
  <si>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</si>
  <si>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</si>
  <si>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</si>
  <si>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</si>
  <si>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</si>
  <si>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</si>
  <si>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</si>
  <si>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</si>
  <si>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</si>
  <si>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</si>
  <si>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</si>
  <si>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</si>
  <si>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</si>
  <si>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</si>
  <si>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</si>
  <si>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</si>
  <si>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</si>
  <si>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</si>
  <si>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</si>
  <si>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</si>
  <si>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</si>
  <si>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</si>
  <si>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</si>
  <si>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</si>
  <si>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</si>
  <si>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</si>
  <si>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</si>
  <si>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</si>
  <si>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</si>
  <si>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</si>
  <si>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</si>
  <si>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</si>
  <si>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</si>
  <si>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</si>
  <si>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</si>
  <si>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</si>
  <si>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</si>
  <si>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</si>
  <si>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</si>
  <si>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</si>
  <si>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</si>
  <si>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</si>
  <si>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</si>
  <si>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</si>
  <si>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</si>
  <si>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</si>
  <si>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</si>
  <si>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</si>
  <si>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</si>
  <si>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</si>
  <si>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</si>
  <si>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</si>
  <si>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</si>
  <si>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</si>
  <si>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</si>
  <si>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</si>
  <si>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</si>
  <si>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</si>
  <si>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</si>
  <si>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</si>
  <si>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</si>
  <si>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</si>
  <si>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</si>
  <si>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</si>
  <si>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</si>
  <si>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</si>
  <si>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</si>
  <si>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</si>
  <si>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</si>
  <si>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</si>
  <si>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</si>
  <si>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</si>
  <si>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</si>
  <si>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</si>
  <si>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</si>
  <si>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</si>
  <si>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</si>
  <si>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</si>
  <si>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</si>
  <si>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</si>
  <si>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</si>
  <si>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</si>
  <si>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</si>
  <si>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</si>
  <si>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</si>
  <si>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</si>
  <si>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</si>
  <si>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</si>
  <si>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</si>
  <si>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</si>
  <si>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</si>
  <si>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</si>
  <si>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</si>
  <si>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</si>
  <si>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</si>
  <si>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</si>
  <si>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</si>
  <si>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</si>
  <si>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</si>
  <si>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</si>
  <si>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</si>
  <si>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</si>
  <si>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</si>
  <si>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</si>
  <si>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</si>
  <si>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</si>
  <si>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</si>
  <si>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</si>
  <si>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</si>
  <si>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</si>
  <si>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</si>
  <si>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</si>
  <si>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</si>
  <si>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</si>
  <si>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</si>
  <si>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</si>
  <si>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</si>
  <si>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</si>
  <si>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</si>
  <si>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</si>
  <si>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</si>
  <si>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</si>
  <si>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</si>
  <si>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</si>
  <si>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</si>
  <si>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</si>
  <si>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</si>
  <si>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</si>
  <si>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</si>
  <si>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</si>
  <si>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</si>
  <si>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</si>
  <si>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</si>
  <si>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</si>
  <si>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</si>
  <si>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</si>
  <si>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</si>
  <si>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</si>
  <si>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</si>
  <si>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</si>
  <si>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</si>
  <si>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</si>
  <si>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</si>
  <si>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</si>
  <si>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</si>
  <si>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</si>
  <si>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</si>
  <si>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</si>
  <si>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</si>
  <si>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</si>
  <si>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</si>
  <si>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</si>
  <si>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</si>
  <si>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</si>
  <si>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</si>
  <si>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</si>
  <si>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</si>
  <si>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</si>
  <si>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</si>
  <si>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</si>
  <si>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</si>
  <si>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</si>
  <si>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</si>
  <si>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</si>
  <si>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</si>
  <si>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</si>
  <si>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</si>
  <si>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</si>
  <si>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</si>
  <si>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</si>
  <si>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</si>
  <si>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</si>
  <si>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</si>
  <si>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</si>
  <si>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</si>
  <si>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</si>
  <si>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</si>
  <si>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</si>
  <si>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</si>
  <si>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</si>
  <si>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</si>
  <si>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</si>
  <si>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</si>
  <si>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</si>
  <si>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</si>
  <si>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</si>
  <si>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</si>
  <si>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</si>
  <si>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</si>
  <si>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</si>
  <si>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</si>
  <si>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</si>
  <si>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</si>
  <si>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</si>
  <si>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</si>
  <si>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</si>
  <si>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</si>
  <si>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</si>
  <si>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</si>
  <si>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</si>
  <si>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</si>
  <si>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</si>
  <si>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</si>
  <si>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</si>
  <si>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</si>
  <si>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</si>
  <si>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</si>
  <si>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</si>
  <si>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</si>
  <si>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</si>
  <si>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</si>
  <si>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</si>
  <si>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</si>
  <si>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</si>
  <si>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</si>
  <si>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</si>
  <si>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</si>
  <si>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</si>
  <si>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</si>
  <si>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</si>
  <si>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</si>
  <si>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</si>
  <si>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</si>
  <si>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</si>
  <si>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</si>
  <si>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</si>
  <si>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</si>
  <si>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</si>
  <si>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</si>
  <si>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</si>
  <si>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</si>
  <si>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</si>
  <si>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</si>
  <si>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</si>
  <si>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</si>
  <si>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</si>
  <si>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</si>
  <si>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</si>
  <si>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</si>
  <si>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</si>
  <si>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</si>
  <si>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</si>
  <si>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</si>
  <si>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</si>
  <si>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</si>
  <si>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</si>
  <si>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</si>
  <si>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</si>
  <si>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</si>
  <si>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</si>
  <si>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</si>
  <si>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</si>
  <si>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</si>
  <si>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</si>
  <si>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</si>
  <si>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</si>
  <si>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</si>
  <si>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</si>
  <si>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</si>
  <si>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</si>
  <si>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</si>
  <si>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</si>
  <si>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</si>
  <si>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</si>
  <si>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</si>
  <si>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</si>
  <si>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</si>
  <si>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</si>
  <si>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</si>
  <si>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</si>
  <si>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</si>
  <si>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</si>
  <si>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</si>
  <si>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</si>
  <si>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</si>
  <si>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</si>
  <si>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</si>
  <si>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</si>
  <si>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</si>
  <si>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</si>
  <si>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</si>
  <si>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</si>
  <si>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</si>
  <si>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</si>
  <si>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</si>
  <si>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</si>
  <si>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</si>
  <si>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</si>
  <si>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</si>
  <si>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</si>
  <si>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</si>
  <si>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</si>
  <si>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</si>
  <si>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</si>
  <si>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</si>
  <si>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</si>
  <si>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</si>
  <si>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</si>
  <si>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</si>
  <si>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</si>
  <si>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</si>
  <si>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</si>
  <si>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</si>
  <si>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</si>
  <si>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</si>
  <si>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</si>
  <si>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</si>
  <si>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</si>
  <si>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</si>
  <si>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</si>
  <si>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</si>
  <si>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</si>
  <si>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</si>
  <si>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</si>
  <si>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</si>
  <si>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</si>
  <si>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</si>
  <si>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</si>
  <si>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</si>
  <si>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</si>
  <si>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</si>
  <si>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</si>
  <si>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</si>
  <si>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</si>
  <si>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</si>
  <si>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</si>
  <si>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</si>
  <si>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</si>
  <si>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</si>
  <si>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</si>
  <si>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</si>
  <si>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</si>
  <si>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</si>
  <si>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</si>
  <si>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</si>
  <si>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</si>
  <si>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</si>
  <si>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</si>
  <si>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</si>
  <si>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</si>
  <si>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</si>
  <si>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</si>
  <si>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</si>
  <si>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</si>
  <si>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</si>
  <si>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</si>
  <si>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</si>
  <si>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</si>
  <si>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</si>
  <si>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</si>
  <si>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</si>
  <si>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</si>
  <si>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</si>
  <si>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</si>
  <si>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</si>
  <si>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</si>
  <si>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</si>
  <si>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</si>
  <si>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</si>
  <si>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</si>
  <si>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</si>
  <si>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</si>
  <si>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</si>
  <si>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</si>
  <si>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</si>
  <si>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</si>
  <si>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</si>
  <si>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</si>
  <si>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</si>
  <si>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</si>
  <si>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</si>
  <si>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</si>
  <si>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</si>
  <si>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</si>
  <si>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</si>
  <si>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</si>
  <si>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</si>
  <si>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</si>
  <si>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</si>
  <si>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</si>
  <si>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</si>
  <si>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</si>
  <si>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</si>
  <si>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</si>
  <si>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</si>
  <si>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</si>
  <si>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</si>
  <si>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</si>
  <si>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</si>
  <si>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</si>
  <si>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</si>
  <si>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</si>
  <si>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</si>
  <si>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</si>
  <si>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</si>
  <si>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</si>
  <si>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</si>
  <si>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</si>
  <si>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</si>
  <si>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</si>
  <si>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</si>
  <si>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</si>
  <si>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</si>
  <si>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</si>
  <si>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</si>
  <si>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</si>
  <si>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</si>
  <si>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</si>
  <si>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</si>
  <si>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</si>
  <si>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</si>
  <si>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</si>
  <si>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</si>
  <si>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</si>
  <si>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</si>
  <si>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</si>
  <si>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</si>
  <si>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</si>
  <si>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</si>
  <si>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</si>
  <si>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</si>
  <si>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</si>
  <si>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</si>
  <si>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</si>
  <si>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</si>
  <si>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</si>
  <si>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</si>
  <si>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</si>
  <si>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</si>
  <si>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</si>
  <si>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</si>
  <si>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</si>
  <si>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</si>
  <si>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</si>
  <si>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</si>
  <si>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</si>
  <si>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</si>
  <si>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</si>
  <si>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</si>
  <si>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</si>
  <si>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</si>
  <si>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</si>
  <si>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</si>
  <si>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</si>
  <si>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</si>
  <si>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</si>
  <si>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</si>
  <si>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</si>
  <si>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</si>
  <si>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</si>
  <si>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</si>
  <si>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</si>
  <si>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</si>
  <si>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</si>
  <si>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</si>
  <si>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</si>
  <si>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</si>
  <si>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</si>
  <si>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</si>
  <si>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</si>
  <si>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</si>
  <si>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</si>
  <si>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</si>
  <si>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</si>
  <si>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</si>
  <si>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</si>
  <si>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</si>
  <si>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</si>
  <si>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</si>
  <si>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</si>
  <si>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</si>
  <si>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</si>
  <si>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</si>
  <si>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</si>
  <si>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</si>
  <si>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</si>
  <si>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</si>
  <si>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</si>
  <si>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</si>
  <si>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</si>
  <si>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</si>
  <si>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</si>
  <si>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</si>
  <si>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</si>
  <si>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</si>
  <si>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</si>
  <si>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</si>
  <si>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</si>
  <si>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</si>
  <si>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</si>
  <si>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</si>
  <si>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</si>
  <si>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</si>
  <si>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</si>
  <si>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</si>
  <si>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</si>
  <si>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</si>
  <si>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</si>
  <si>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</si>
  <si>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</si>
  <si>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</si>
  <si>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</si>
  <si>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</si>
  <si>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</si>
  <si>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</si>
  <si>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</si>
  <si>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</si>
  <si>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</si>
  <si>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</si>
  <si>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</si>
  <si>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</si>
  <si>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</si>
  <si>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</si>
  <si>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</si>
  <si>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</si>
  <si>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</si>
  <si>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</si>
  <si>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</si>
  <si>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</si>
  <si>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</si>
  <si>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</si>
  <si>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</si>
  <si>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</si>
  <si>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</si>
  <si>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</si>
  <si>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</si>
  <si>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</si>
  <si>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</si>
  <si>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</si>
  <si>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</si>
  <si>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</si>
  <si>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</si>
  <si>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</si>
  <si>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</si>
  <si>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</si>
  <si>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</si>
  <si>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</si>
  <si>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</si>
  <si>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</si>
  <si>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</si>
  <si>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</si>
  <si>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</si>
  <si>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</si>
  <si>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</si>
  <si>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</si>
  <si>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</si>
  <si>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</si>
  <si>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</si>
  <si>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</si>
  <si>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</si>
  <si>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</si>
  <si>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</si>
  <si>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</si>
  <si>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</si>
  <si>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</si>
  <si>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</si>
  <si>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</si>
  <si>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</si>
  <si>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</si>
  <si>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</si>
  <si>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</si>
  <si>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</si>
  <si>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</si>
  <si>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</si>
  <si>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</si>
  <si>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</si>
  <si>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</si>
  <si>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</si>
  <si>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</si>
  <si>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</si>
  <si>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</si>
  <si>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</si>
  <si>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</si>
  <si>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</si>
  <si>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</si>
  <si>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</si>
  <si>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</si>
  <si>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</si>
  <si>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</si>
  <si>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</si>
  <si>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</si>
  <si>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</si>
  <si>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</si>
  <si>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</si>
  <si>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</si>
  <si>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</si>
  <si>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</si>
  <si>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</si>
  <si>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</si>
  <si>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</si>
  <si>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</si>
  <si>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</si>
  <si>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</si>
  <si>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</si>
  <si>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</si>
  <si>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</si>
  <si>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</si>
  <si>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</si>
  <si>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</si>
  <si>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</si>
  <si>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</si>
  <si>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</si>
  <si>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</si>
  <si>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</si>
  <si>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</si>
  <si>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</si>
  <si>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</si>
  <si>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</si>
  <si>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</si>
  <si>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</si>
  <si>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</si>
  <si>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</si>
  <si>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</si>
  <si>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</si>
  <si>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</si>
  <si>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</si>
  <si>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</si>
  <si>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</si>
  <si>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</si>
  <si>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</si>
  <si>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</si>
  <si>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</si>
  <si>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</si>
  <si>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</si>
  <si>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</si>
  <si>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</si>
  <si>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</si>
  <si>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</si>
  <si>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</si>
  <si>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</si>
  <si>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</si>
  <si>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</si>
  <si>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</si>
  <si>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</si>
  <si>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</si>
  <si>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</si>
  <si>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</si>
  <si>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</si>
  <si>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</si>
  <si>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</si>
  <si>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</si>
  <si>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</si>
  <si>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</si>
  <si>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</si>
  <si>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</si>
  <si>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</si>
  <si>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</si>
  <si>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</si>
  <si>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</si>
  <si>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</si>
  <si>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</si>
  <si>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</si>
  <si>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</si>
  <si>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</si>
  <si>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</si>
  <si>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</si>
  <si>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</si>
  <si>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</si>
  <si>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</si>
  <si>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</si>
  <si>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</si>
  <si>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</si>
  <si>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</si>
  <si>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</si>
  <si>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</si>
  <si>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</si>
  <si>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</si>
  <si>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</si>
  <si>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</si>
  <si>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</si>
  <si>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</si>
  <si>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</si>
  <si>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</si>
  <si>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</si>
  <si>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</si>
  <si>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</si>
  <si>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</si>
  <si>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</si>
  <si>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</si>
  <si>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</si>
  <si>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</si>
  <si>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</si>
  <si>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</si>
  <si>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</si>
  <si>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</si>
  <si>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</si>
  <si>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</si>
  <si>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</si>
  <si>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</si>
  <si>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</si>
  <si>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</si>
  <si>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</si>
  <si>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</si>
  <si>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</si>
  <si>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</si>
  <si>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</si>
  <si>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</si>
  <si>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</si>
  <si>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</si>
  <si>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</si>
  <si>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</si>
  <si>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</si>
  <si>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</si>
  <si>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</si>
  <si>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</si>
  <si>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</si>
  <si>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</si>
  <si>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</si>
  <si>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</si>
  <si>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</si>
  <si>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</si>
  <si>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</si>
  <si>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</si>
  <si>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</si>
  <si>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</si>
  <si>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</si>
  <si>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</si>
  <si>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</si>
  <si>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</si>
  <si>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</si>
  <si>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</si>
  <si>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</si>
  <si>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</si>
  <si>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</si>
  <si>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</si>
  <si>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</si>
  <si>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</si>
  <si>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</si>
  <si>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</si>
  <si>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</si>
  <si>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</si>
  <si>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</si>
  <si>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</si>
  <si>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</si>
  <si>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</si>
  <si>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</si>
  <si>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</si>
  <si>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</si>
  <si>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</si>
  <si>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</si>
  <si>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</si>
  <si>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</si>
  <si>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</si>
  <si>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</si>
  <si>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</si>
  <si>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</si>
  <si>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</si>
  <si>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</si>
  <si>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</si>
  <si>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</si>
  <si>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</si>
  <si>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</si>
  <si>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</si>
  <si>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</si>
  <si>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</si>
  <si>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</si>
  <si>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</si>
  <si>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</si>
  <si>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</si>
  <si>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</si>
  <si>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</si>
  <si>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</si>
  <si>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</si>
  <si>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</si>
  <si>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</si>
  <si>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</si>
  <si>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</si>
  <si>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</si>
  <si>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</si>
  <si>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</si>
  <si>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</si>
  <si>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</si>
  <si>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</si>
  <si>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</si>
  <si>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</si>
  <si>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</si>
  <si>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</si>
  <si>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</si>
  <si>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</si>
  <si>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</si>
  <si>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</si>
  <si>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</si>
  <si>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</si>
  <si>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</si>
  <si>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</si>
  <si>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</si>
  <si>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</si>
  <si>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</si>
  <si>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</si>
  <si>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</si>
  <si>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</si>
  <si>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</si>
  <si>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</si>
  <si>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</si>
  <si>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</si>
  <si>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</si>
  <si>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</si>
  <si>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</si>
  <si>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</si>
  <si>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</si>
  <si>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</si>
  <si>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</si>
  <si>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</si>
  <si>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</si>
  <si>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</si>
  <si>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</si>
  <si>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</si>
  <si>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</si>
  <si>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</si>
  <si>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</si>
  <si>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</si>
  <si>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</si>
  <si>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</si>
  <si>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</si>
  <si>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</si>
  <si>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</si>
  <si>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</si>
  <si>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</si>
  <si>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</si>
  <si>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</si>
  <si>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</si>
  <si>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</si>
  <si>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</si>
  <si>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</si>
  <si>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</si>
  <si>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</si>
  <si>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</si>
  <si>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</si>
  <si>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</si>
  <si>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</si>
  <si>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</si>
  <si>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</si>
  <si>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</si>
  <si>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</si>
  <si>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</si>
  <si>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</si>
  <si>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</si>
  <si>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</si>
  <si>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</si>
  <si>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</si>
  <si>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</si>
  <si>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</si>
  <si>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</si>
  <si>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</si>
  <si>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</si>
  <si>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</si>
  <si>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</si>
  <si>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</si>
  <si>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</si>
  <si>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</si>
  <si>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</si>
  <si>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</si>
  <si>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</si>
  <si>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</si>
  <si>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</si>
  <si>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</si>
  <si>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</si>
  <si>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</si>
  <si>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</si>
  <si>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</si>
  <si>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</si>
  <si>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</si>
  <si>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</si>
  <si>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</si>
  <si>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</si>
  <si>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</si>
  <si>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</si>
  <si>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</si>
  <si>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</si>
  <si>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</si>
  <si>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</si>
  <si>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</si>
  <si>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</si>
  <si>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</si>
  <si>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</si>
  <si>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</si>
  <si>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</si>
  <si>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</si>
  <si>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</si>
  <si>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</si>
  <si>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</si>
  <si>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</si>
  <si>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</si>
  <si>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</si>
  <si>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</si>
  <si>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</si>
  <si>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</si>
  <si>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</si>
  <si>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</si>
  <si>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</si>
  <si>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</si>
  <si>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</si>
  <si>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</si>
  <si>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</si>
  <si>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</si>
  <si>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</si>
  <si>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</si>
  <si>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</si>
  <si>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</si>
  <si>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</si>
  <si>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</si>
  <si>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</si>
  <si>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</si>
  <si>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</si>
  <si>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</si>
  <si>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</si>
  <si>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</si>
  <si>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</si>
  <si>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</si>
  <si>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</si>
  <si>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</si>
  <si>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</si>
  <si>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</si>
  <si>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</si>
  <si>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</si>
  <si>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</si>
  <si>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</si>
  <si>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</si>
  <si>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</si>
  <si>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</si>
  <si>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</si>
  <si>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</si>
  <si>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</si>
  <si>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</si>
  <si>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</si>
  <si>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</si>
  <si>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</si>
  <si>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</si>
  <si>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</si>
  <si>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</si>
  <si>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</si>
  <si>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</si>
  <si>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</si>
  <si>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</si>
  <si>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</si>
  <si>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</si>
  <si>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</si>
  <si>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</si>
  <si>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</si>
  <si>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</si>
  <si>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</si>
  <si>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</si>
  <si>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</si>
  <si>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</si>
  <si>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</si>
  <si>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</si>
  <si>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</si>
  <si>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</si>
  <si>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</si>
  <si>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</si>
  <si>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</si>
  <si>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</si>
  <si>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</si>
  <si>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</si>
  <si>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</si>
  <si>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</si>
  <si>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</si>
  <si>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</si>
  <si>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</si>
  <si>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</si>
  <si>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</si>
  <si>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</si>
  <si>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</si>
  <si>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</si>
  <si>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</si>
  <si>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</si>
  <si>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</si>
  <si>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</si>
  <si>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</si>
  <si>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</si>
  <si>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</si>
  <si>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</si>
  <si>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</si>
  <si>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</si>
  <si>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</si>
  <si>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</si>
  <si>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</si>
  <si>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</si>
  <si>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</si>
  <si>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</si>
  <si>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</si>
  <si>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</si>
  <si>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</si>
  <si>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</si>
  <si>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</si>
  <si>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</si>
  <si>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</si>
  <si>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</si>
  <si>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</si>
  <si>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</si>
  <si>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</si>
  <si>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</si>
  <si>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</si>
  <si>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</si>
  <si>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</si>
  <si>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</si>
  <si>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</si>
  <si>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</si>
  <si>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</si>
  <si>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</si>
  <si>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</si>
  <si>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</si>
  <si>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</si>
  <si>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</si>
  <si>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</si>
  <si>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</si>
  <si>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</si>
  <si>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</si>
  <si>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</si>
  <si>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</si>
  <si>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</si>
  <si>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</si>
  <si>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</si>
  <si>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</si>
  <si>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</si>
  <si>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</si>
  <si>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</si>
  <si>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</si>
  <si>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</si>
  <si>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</si>
  <si>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</si>
  <si>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</si>
  <si>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</si>
  <si>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</si>
  <si>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</si>
  <si>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</si>
  <si>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</si>
  <si>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</si>
  <si>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</si>
  <si>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</si>
  <si>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</si>
  <si>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</si>
  <si>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</si>
  <si>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</si>
  <si>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</si>
  <si>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</si>
  <si>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</si>
  <si>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</si>
  <si>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</si>
  <si>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</si>
  <si>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</si>
  <si>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</si>
  <si>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</si>
  <si>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</si>
  <si>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</si>
  <si>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</si>
  <si>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</si>
  <si>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</si>
  <si>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</si>
  <si>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</si>
  <si>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</si>
  <si>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</si>
  <si>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</si>
  <si>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</si>
  <si>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</si>
  <si>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</si>
  <si>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</si>
  <si>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</si>
  <si>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</si>
  <si>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</si>
  <si>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</si>
  <si>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</si>
  <si>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</si>
  <si>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</si>
  <si>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</si>
  <si>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</si>
  <si>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</si>
  <si>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</si>
  <si>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</si>
  <si>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</si>
  <si>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</si>
  <si>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</si>
  <si>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</si>
  <si>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</si>
  <si>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</si>
  <si>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</si>
  <si>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</si>
  <si>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</si>
  <si>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</si>
  <si>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</si>
  <si>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</si>
  <si>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</si>
  <si>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</si>
  <si>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</si>
  <si>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</si>
  <si>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</si>
  <si>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</si>
  <si>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</si>
  <si>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</si>
  <si>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</si>
  <si>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</si>
  <si>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</si>
  <si>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</si>
  <si>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</si>
  <si>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</si>
  <si>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</si>
  <si>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</si>
  <si>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</si>
  <si>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</si>
  <si>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</si>
  <si>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</si>
  <si>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</si>
  <si>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</si>
  <si>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</si>
  <si>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</si>
  <si>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</si>
  <si>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</si>
  <si>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</si>
  <si>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</si>
  <si>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</si>
  <si>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</si>
  <si>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</si>
  <si>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</si>
  <si>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</si>
  <si>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</si>
  <si>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</si>
  <si>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</si>
  <si>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</si>
  <si>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</si>
  <si>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</si>
  <si>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</si>
  <si>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</si>
  <si>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</si>
  <si>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</si>
  <si>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</si>
  <si>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</si>
  <si>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</si>
  <si>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</si>
  <si>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</si>
  <si>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</si>
  <si>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</si>
  <si>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</si>
  <si>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</si>
  <si>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</si>
  <si>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</si>
  <si>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</si>
  <si>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</si>
  <si>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</si>
  <si>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</si>
  <si>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</si>
  <si>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</si>
  <si>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</si>
  <si>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</si>
  <si>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</si>
  <si>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</si>
  <si>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</si>
  <si>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</si>
  <si>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</si>
  <si>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</si>
  <si>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</si>
  <si>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</si>
  <si>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</si>
  <si>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</si>
  <si>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</si>
  <si>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</si>
  <si>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</si>
  <si>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</si>
  <si>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</si>
  <si>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</si>
  <si>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</si>
  <si>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</si>
  <si>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</si>
  <si>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</si>
  <si>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</si>
  <si>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</si>
  <si>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</si>
  <si>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</si>
  <si>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</si>
  <si>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</si>
  <si>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</si>
  <si>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</si>
  <si>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</si>
  <si>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</si>
  <si>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</si>
  <si>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</si>
  <si>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</si>
  <si>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</si>
  <si>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</si>
  <si>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</si>
  <si>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</si>
  <si>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</si>
  <si>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</si>
  <si>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</si>
  <si>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</si>
  <si>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</si>
  <si>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</si>
  <si>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</si>
  <si>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</si>
  <si>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</si>
  <si>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</si>
  <si>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</si>
  <si>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</si>
  <si>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</si>
  <si>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</si>
  <si>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</si>
  <si>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</si>
  <si>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</si>
  <si>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</si>
  <si>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</si>
  <si>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</si>
  <si>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</si>
  <si>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</si>
  <si>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</si>
  <si>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</si>
  <si>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</si>
  <si>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</si>
  <si>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</si>
  <si>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</si>
  <si>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</si>
  <si>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</si>
  <si>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</si>
  <si>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</si>
  <si>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</si>
  <si>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</si>
  <si>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</si>
  <si>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</si>
  <si>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</si>
  <si>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</si>
  <si>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</si>
  <si>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</si>
  <si>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</si>
  <si>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</si>
  <si>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</si>
  <si>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</si>
  <si>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</si>
  <si>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</si>
  <si>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</si>
  <si>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</si>
  <si>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</si>
  <si>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</si>
  <si>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</si>
  <si>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</si>
  <si>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</si>
  <si>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</si>
  <si>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</si>
  <si>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</si>
  <si>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</si>
  <si>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</si>
  <si>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</si>
  <si>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</si>
  <si>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</si>
  <si>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</si>
  <si>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</si>
  <si>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</si>
  <si>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</si>
  <si>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</si>
  <si>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</si>
  <si>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</si>
  <si>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</si>
  <si>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</si>
  <si>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</si>
  <si>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</si>
  <si>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</si>
  <si>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</si>
  <si>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</si>
  <si>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</si>
  <si>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</si>
  <si>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</si>
  <si>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</si>
  <si>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</si>
  <si>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</si>
  <si>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</si>
  <si>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</si>
  <si>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</si>
  <si>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</si>
  <si>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</si>
  <si>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</si>
  <si>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</si>
  <si>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</si>
  <si>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</si>
  <si>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</si>
  <si>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</si>
  <si>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</si>
  <si>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</si>
  <si>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</si>
  <si>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</si>
  <si>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</si>
  <si>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</si>
  <si>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</si>
  <si>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</si>
  <si>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</si>
  <si>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</si>
  <si>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</si>
  <si>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</si>
  <si>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</si>
  <si>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</si>
  <si>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</si>
  <si>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</si>
  <si>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</si>
  <si>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</si>
  <si>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</si>
  <si>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</si>
  <si>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</si>
  <si>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</si>
  <si>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</si>
  <si>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</si>
  <si>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</si>
  <si>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</si>
  <si>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</si>
  <si>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</si>
  <si>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</si>
  <si>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</si>
  <si>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</si>
  <si>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</si>
  <si>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</si>
  <si>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</si>
  <si>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</si>
  <si>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</si>
  <si>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</si>
  <si>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</si>
  <si>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</si>
  <si>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</si>
  <si>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</si>
  <si>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</si>
  <si>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</si>
  <si>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</si>
  <si>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</si>
  <si>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</si>
  <si>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</si>
  <si>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</si>
  <si>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</si>
  <si>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</si>
  <si>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</si>
  <si>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</si>
  <si>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</si>
  <si>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</si>
  <si>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</si>
  <si>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</si>
  <si>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</si>
  <si>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</si>
  <si>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</si>
  <si>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</si>
  <si>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</si>
  <si>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</si>
  <si>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</si>
  <si>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</si>
  <si>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</si>
  <si>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</si>
  <si>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</si>
  <si>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</si>
  <si>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</si>
  <si>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</si>
  <si>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</si>
  <si>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</si>
  <si>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</si>
  <si>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</si>
  <si>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</si>
  <si>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</si>
  <si>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</si>
  <si>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</si>
  <si>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</si>
  <si>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</si>
  <si>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</si>
  <si>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</si>
  <si>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</si>
  <si>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</si>
  <si>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</si>
  <si>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</si>
  <si>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</si>
  <si>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</si>
  <si>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</si>
  <si>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</si>
  <si>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</si>
  <si>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</si>
  <si>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</si>
  <si>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</si>
  <si>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</si>
  <si>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</si>
  <si>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</si>
  <si>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</si>
  <si>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</si>
  <si>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</si>
  <si>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</si>
  <si>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</si>
  <si>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</si>
  <si>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</si>
  <si>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</si>
  <si>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</si>
  <si>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</si>
  <si>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</si>
  <si>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</si>
  <si>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</si>
  <si>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</si>
  <si>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</si>
  <si>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</si>
  <si>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</si>
  <si>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</si>
  <si>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</si>
  <si>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</si>
  <si>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</si>
  <si>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</si>
  <si>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</si>
  <si>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</si>
  <si>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</si>
  <si>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</si>
  <si>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</si>
  <si>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</si>
  <si>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</si>
  <si>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</si>
  <si>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</si>
  <si>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</si>
  <si>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</si>
  <si>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</si>
  <si>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</si>
  <si>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</si>
  <si>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</si>
  <si>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</si>
  <si>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</si>
  <si>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</si>
  <si>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</si>
  <si>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</si>
  <si>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</si>
  <si>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</si>
  <si>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</si>
  <si>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</si>
  <si>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</si>
  <si>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</si>
  <si>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</si>
  <si>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</si>
  <si>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</si>
  <si>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</si>
  <si>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</si>
  <si>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</si>
  <si>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</si>
  <si>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</si>
  <si>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</si>
  <si>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</si>
  <si>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</si>
  <si>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</si>
  <si>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</si>
  <si>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</si>
  <si>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</si>
  <si>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</si>
  <si>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</si>
  <si>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</si>
  <si>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</si>
  <si>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</si>
  <si>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</si>
  <si>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</si>
  <si>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</si>
  <si>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</si>
  <si>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</si>
  <si>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</si>
  <si>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</si>
  <si>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</si>
  <si>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</si>
  <si>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</si>
  <si>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</si>
  <si>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</si>
  <si>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</si>
  <si>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</si>
  <si>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</si>
  <si>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</si>
  <si>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</si>
  <si>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</si>
  <si>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</si>
  <si>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</si>
  <si>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</si>
  <si>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</si>
  <si>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</si>
  <si>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</si>
  <si>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</si>
  <si>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</si>
  <si>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</si>
  <si>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</si>
  <si>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</si>
  <si>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</si>
  <si>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</si>
  <si>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</si>
  <si>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</si>
  <si>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</si>
  <si>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</si>
  <si>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</si>
  <si>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</si>
  <si>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</si>
  <si>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</si>
  <si>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</si>
  <si>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</si>
  <si>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</si>
  <si>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</si>
  <si>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</si>
  <si>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</si>
  <si>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</si>
  <si>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</si>
  <si>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</si>
  <si>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</si>
  <si>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</si>
  <si>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</si>
  <si>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</si>
  <si>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</si>
  <si>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</si>
  <si>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</si>
  <si>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</si>
  <si>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</si>
  <si>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</si>
  <si>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</si>
  <si>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</si>
  <si>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</si>
  <si>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</si>
  <si>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</si>
  <si>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</si>
  <si>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</si>
  <si>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</si>
  <si>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</si>
  <si>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</si>
  <si>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</si>
  <si>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</si>
  <si>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</si>
  <si>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</si>
  <si>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</si>
  <si>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</si>
  <si>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</si>
  <si>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</si>
  <si>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</si>
  <si>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</si>
  <si>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</si>
  <si>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</si>
  <si>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</si>
  <si>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</si>
  <si>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</si>
  <si>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</si>
  <si>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</si>
  <si>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</si>
  <si>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</si>
  <si>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</si>
  <si>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</si>
  <si>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</si>
  <si>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</si>
  <si>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</si>
  <si>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</si>
  <si>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</si>
  <si>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</si>
  <si>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</si>
  <si>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</si>
  <si>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</si>
  <si>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</si>
  <si>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</si>
  <si>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</si>
  <si>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</si>
  <si>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</si>
  <si>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</si>
  <si>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</si>
  <si>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</si>
  <si>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</si>
  <si>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</si>
  <si>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</si>
  <si>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</si>
  <si>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</si>
  <si>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</si>
  <si>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</si>
  <si>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</si>
  <si>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</si>
  <si>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</si>
  <si>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</si>
  <si>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</si>
  <si>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</si>
  <si>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</si>
  <si>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</si>
  <si>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</si>
  <si>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</si>
  <si>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</si>
  <si>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</si>
  <si>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</si>
  <si>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</si>
  <si>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</si>
  <si>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</si>
  <si>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</si>
  <si>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</si>
  <si>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</si>
  <si>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</si>
  <si>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</si>
  <si>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</si>
  <si>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</si>
  <si>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</si>
  <si>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</si>
  <si>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</si>
  <si>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</si>
  <si>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</si>
  <si>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</si>
  <si>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</si>
  <si>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</si>
  <si>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</si>
  <si>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</si>
  <si>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</si>
  <si>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</si>
  <si>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</si>
  <si>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</si>
  <si>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</si>
  <si>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</si>
  <si>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</si>
  <si>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</si>
  <si>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</si>
  <si>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</si>
  <si>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</si>
  <si>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</si>
  <si>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</si>
  <si>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</si>
  <si>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</si>
  <si>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</si>
  <si>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</si>
  <si>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</si>
  <si>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</si>
  <si>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</si>
  <si>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</si>
  <si>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</si>
  <si>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</si>
  <si>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</si>
  <si>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</si>
  <si>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</si>
  <si>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</si>
  <si>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</si>
  <si>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</si>
  <si>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</si>
  <si>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</si>
  <si>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</si>
  <si>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</si>
  <si>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</si>
  <si>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</si>
  <si>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</si>
  <si>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</si>
  <si>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</si>
  <si>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</si>
  <si>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</si>
  <si>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</si>
  <si>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</si>
  <si>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</si>
  <si>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</si>
  <si>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</si>
  <si>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</si>
  <si>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</si>
  <si>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</si>
  <si>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</si>
  <si>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</si>
  <si>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</si>
  <si>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</si>
  <si>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</si>
  <si>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</si>
  <si>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</si>
  <si>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</si>
  <si>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</si>
  <si>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</si>
  <si>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</si>
  <si>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</si>
  <si>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</si>
  <si>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</si>
  <si>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</si>
  <si>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</si>
  <si>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</si>
  <si>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</si>
  <si>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</si>
  <si>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</si>
  <si>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</si>
  <si>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</si>
  <si>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</si>
  <si>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</si>
  <si>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</si>
  <si>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</si>
  <si>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</si>
  <si>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</si>
  <si>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</si>
  <si>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</si>
  <si>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</si>
  <si>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</si>
  <si>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</si>
  <si>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</si>
  <si>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</si>
  <si>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</si>
  <si>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</si>
  <si>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</si>
  <si>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</si>
  <si>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</si>
  <si>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</si>
  <si>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</si>
  <si>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</si>
  <si>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</si>
  <si>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</si>
  <si>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</si>
  <si>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</si>
  <si>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</si>
  <si>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</si>
  <si>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</si>
  <si>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</si>
  <si>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</si>
  <si>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</si>
  <si>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</si>
  <si>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</si>
  <si>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</si>
  <si>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</si>
  <si>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</si>
  <si>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</si>
  <si>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</si>
  <si>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</si>
  <si>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</si>
  <si>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</si>
  <si>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</si>
  <si>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</si>
  <si>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</si>
  <si>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</si>
  <si>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</si>
  <si>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</si>
  <si>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</si>
  <si>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</si>
  <si>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</si>
  <si>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</si>
  <si>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</si>
  <si>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</si>
  <si>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</si>
  <si>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</si>
  <si>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</si>
  <si>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</si>
  <si>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</si>
  <si>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</si>
  <si>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</si>
  <si>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</si>
  <si>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</si>
  <si>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</si>
  <si>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</si>
  <si>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</si>
  <si>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</si>
  <si>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</si>
  <si>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</si>
  <si>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</si>
  <si>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</si>
  <si>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</si>
  <si>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</si>
  <si>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</si>
  <si>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</si>
  <si>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</si>
  <si>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</si>
  <si>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</si>
  <si>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</si>
  <si>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</si>
  <si>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</si>
  <si>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</si>
  <si>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</si>
  <si>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</si>
  <si>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</si>
  <si>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</si>
  <si>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</si>
  <si>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</si>
  <si>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</si>
  <si>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</si>
  <si>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</si>
  <si>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</si>
  <si>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</si>
  <si>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</si>
  <si>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</si>
  <si>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</si>
  <si>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</si>
  <si>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</si>
  <si>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</si>
  <si>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</si>
  <si>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</si>
  <si>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</si>
  <si>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</si>
  <si>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</si>
  <si>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</si>
  <si>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</si>
  <si>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</si>
  <si>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</si>
  <si>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</si>
  <si>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</si>
  <si>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</si>
  <si>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</si>
  <si>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</si>
  <si>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</si>
  <si>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</si>
  <si>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</si>
  <si>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</si>
  <si>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</si>
  <si>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</si>
  <si>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</si>
  <si>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</si>
  <si>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</si>
  <si>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</si>
  <si>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</si>
  <si>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</si>
  <si>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</si>
  <si>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</si>
  <si>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</si>
  <si>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</si>
  <si>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</si>
  <si>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</si>
  <si>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</si>
  <si>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</si>
  <si>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</si>
  <si>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</si>
  <si>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</si>
  <si>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</si>
  <si>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</si>
  <si>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</si>
  <si>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</si>
  <si>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</si>
  <si>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</si>
  <si>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</si>
  <si>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</si>
  <si>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</si>
  <si>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</si>
  <si>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</si>
  <si>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</si>
  <si>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</si>
  <si>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</si>
  <si>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</si>
  <si>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</si>
  <si>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</si>
  <si>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</si>
  <si>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</si>
  <si>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</si>
  <si>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</si>
  <si>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</si>
  <si>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</si>
  <si>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</si>
  <si>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</si>
  <si>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</si>
  <si>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</si>
  <si>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</si>
  <si>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</si>
  <si>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</si>
  <si>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</si>
  <si>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</si>
  <si>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</si>
  <si>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</si>
  <si>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</si>
  <si>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</si>
  <si>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</si>
  <si>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</si>
  <si>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</si>
  <si>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</si>
  <si>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</si>
  <si>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</si>
  <si>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</si>
  <si>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</si>
  <si>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</si>
  <si>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</si>
  <si>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</si>
  <si>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</si>
  <si>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</si>
  <si>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</si>
  <si>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</si>
  <si>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</si>
  <si>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</si>
  <si>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</si>
  <si>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</si>
  <si>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</si>
  <si>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</si>
  <si>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</si>
  <si>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</si>
  <si>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</si>
  <si>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</si>
  <si>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</si>
  <si>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</si>
  <si>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</si>
  <si>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</si>
  <si>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</si>
  <si>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</si>
  <si>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</si>
  <si>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</si>
  <si>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</si>
  <si>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</si>
  <si>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</si>
  <si>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</si>
  <si>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</si>
  <si>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</si>
  <si>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</si>
  <si>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</si>
  <si>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</si>
  <si>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</si>
  <si>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</si>
  <si>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</si>
  <si>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</si>
  <si>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</si>
  <si>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</si>
  <si>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</si>
  <si>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</si>
  <si>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</si>
  <si>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</si>
  <si>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</si>
  <si>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</si>
  <si>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</si>
  <si>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</si>
  <si>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</si>
  <si>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</si>
  <si>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</si>
  <si>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</si>
  <si>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</si>
  <si>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</si>
  <si>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</si>
  <si>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</si>
  <si>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</si>
  <si>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</si>
  <si>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</si>
  <si>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</si>
  <si>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</si>
  <si>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</si>
  <si>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</si>
  <si>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</si>
  <si>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</si>
  <si>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</si>
  <si>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</si>
  <si>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</si>
  <si>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</si>
  <si>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</si>
  <si>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</si>
  <si>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</si>
  <si>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</si>
  <si>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</si>
  <si>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</si>
  <si>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</si>
  <si>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</si>
  <si>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</si>
  <si>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</si>
  <si>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</si>
  <si>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</si>
  <si>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</si>
  <si>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</si>
  <si>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</si>
  <si>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</si>
  <si>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</si>
  <si>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</si>
  <si>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</si>
  <si>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</si>
  <si>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</si>
  <si>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</si>
  <si>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</si>
  <si>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</si>
  <si>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</si>
  <si>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</si>
  <si>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</si>
  <si>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</si>
  <si>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</si>
  <si>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</si>
  <si>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</si>
  <si>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</si>
  <si>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</si>
  <si>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</si>
  <si>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</si>
  <si>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</si>
  <si>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</si>
  <si>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</si>
  <si>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</si>
  <si>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</si>
  <si>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</si>
  <si>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</si>
  <si>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</si>
  <si>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</si>
  <si>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</si>
  <si>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</si>
  <si>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</si>
  <si>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</si>
  <si>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</si>
  <si>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</si>
  <si>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</si>
  <si>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</si>
  <si>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</si>
  <si>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</si>
  <si>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</si>
  <si>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</si>
  <si>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</si>
  <si>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</si>
  <si>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</si>
  <si>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</si>
  <si>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</si>
  <si>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</si>
  <si>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</si>
  <si>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</si>
  <si>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</si>
  <si>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</si>
  <si>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</si>
  <si>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</si>
  <si>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</si>
  <si>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</si>
  <si>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</si>
  <si>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</si>
  <si>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</si>
  <si>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</si>
  <si>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</si>
  <si>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</si>
  <si>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</si>
  <si>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</si>
  <si>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</si>
  <si>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</si>
  <si>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</si>
  <si>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</si>
  <si>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</si>
  <si>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</si>
  <si>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</si>
  <si>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</si>
  <si>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</si>
  <si>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</si>
  <si>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</si>
  <si>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</si>
  <si>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</si>
  <si>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</si>
  <si>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</si>
  <si>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</si>
  <si>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</si>
  <si>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</si>
  <si>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</si>
  <si>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</si>
  <si>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</si>
  <si>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</si>
  <si>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</si>
  <si>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</si>
  <si>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</si>
  <si>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</si>
  <si>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</si>
  <si>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</si>
  <si>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</si>
  <si>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</si>
  <si>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</si>
  <si>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</si>
  <si>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</si>
  <si>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</si>
  <si>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</si>
  <si>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</si>
  <si>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</si>
  <si>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</si>
  <si>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</si>
  <si>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</si>
  <si>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</si>
  <si>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</si>
  <si>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</si>
  <si>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</si>
  <si>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</si>
  <si>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</si>
  <si>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</si>
  <si>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</si>
  <si>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</si>
  <si>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</si>
  <si>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</si>
  <si>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</si>
  <si>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</si>
  <si>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</si>
  <si>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</si>
  <si>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</si>
  <si>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</si>
  <si>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</si>
  <si>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</si>
  <si>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</si>
  <si>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</si>
  <si>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</si>
  <si>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</si>
  <si>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</si>
  <si>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</si>
  <si>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</si>
  <si>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</si>
  <si>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</si>
  <si>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</si>
  <si>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</si>
  <si>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</si>
  <si>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</si>
  <si>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</si>
  <si>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</si>
  <si>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</si>
  <si>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</si>
  <si>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</si>
  <si>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</si>
  <si>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</si>
  <si>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</si>
  <si>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</si>
  <si>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</si>
  <si>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</si>
  <si>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</si>
  <si>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</si>
  <si>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</si>
  <si>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</si>
  <si>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</si>
  <si>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</si>
  <si>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</si>
  <si>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</si>
  <si>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</si>
  <si>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</si>
  <si>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</si>
  <si>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</si>
  <si>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</si>
  <si>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</si>
  <si>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</si>
  <si>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</si>
  <si>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</si>
  <si>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</si>
  <si>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</si>
  <si>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</si>
  <si>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</si>
  <si>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</si>
  <si>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</si>
  <si>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</si>
  <si>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</si>
  <si>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</si>
  <si>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</si>
  <si>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</si>
  <si>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</si>
  <si>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</si>
  <si>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</si>
  <si>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</si>
  <si>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</si>
  <si>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</si>
  <si>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</si>
  <si>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</si>
  <si>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</si>
  <si>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</si>
  <si>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</si>
  <si>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</si>
  <si>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</si>
  <si>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</si>
  <si>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</si>
  <si>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</si>
  <si>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</si>
  <si>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</si>
  <si>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</si>
  <si>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</si>
  <si>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</si>
  <si>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</si>
  <si>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</si>
  <si>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</si>
  <si>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</si>
  <si>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</si>
  <si>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</si>
  <si>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</si>
  <si>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</si>
  <si>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</si>
  <si>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</si>
  <si>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</si>
  <si>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</si>
  <si>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</si>
  <si>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</si>
  <si>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</si>
  <si>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</si>
  <si>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</si>
  <si>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</si>
  <si>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</si>
  <si>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</si>
  <si>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</si>
  <si>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</si>
  <si>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</si>
  <si>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</si>
  <si>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</si>
  <si>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</si>
  <si>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</si>
  <si>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</si>
  <si>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</si>
  <si>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</si>
  <si>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</si>
  <si>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</si>
  <si>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</si>
  <si>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</si>
  <si>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</si>
  <si>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</si>
  <si>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</si>
  <si>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</si>
  <si>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</si>
  <si>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</si>
  <si>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</si>
  <si>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</si>
  <si>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</si>
  <si>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</si>
  <si>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</si>
  <si>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</si>
  <si>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</si>
  <si>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</si>
  <si>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</si>
  <si>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</si>
  <si>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</si>
  <si>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</si>
  <si>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</si>
  <si>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</si>
  <si>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</si>
  <si>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</si>
  <si>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</si>
  <si>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</si>
  <si>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</si>
  <si>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</si>
  <si>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</si>
  <si>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</si>
  <si>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</si>
  <si>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</si>
  <si>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</si>
  <si>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</si>
  <si>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</si>
  <si>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</si>
  <si>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</si>
  <si>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</si>
  <si>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</si>
  <si>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</si>
  <si>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</si>
  <si>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</si>
  <si>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</si>
  <si>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</si>
  <si>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</si>
  <si>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</si>
  <si>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</si>
  <si>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</si>
  <si>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</si>
  <si>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</si>
  <si>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</si>
  <si>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</si>
  <si>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</si>
  <si>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</si>
  <si>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</si>
  <si>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</si>
  <si>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</si>
  <si>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</si>
  <si>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</si>
  <si>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</si>
  <si>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</si>
  <si>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</si>
  <si>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</si>
  <si>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</si>
  <si>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</si>
  <si>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</si>
  <si>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</si>
  <si>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</si>
  <si>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</si>
  <si>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</si>
  <si>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</si>
  <si>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</si>
  <si>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</si>
  <si>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</si>
  <si>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</si>
  <si>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</si>
  <si>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</si>
  <si>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</si>
  <si>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</si>
  <si>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</si>
  <si>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</si>
  <si>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</si>
  <si>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</si>
  <si>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</si>
  <si>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</si>
  <si>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</si>
  <si>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</si>
  <si>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</si>
  <si>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</si>
  <si>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</si>
  <si>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</si>
  <si>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</si>
  <si>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</si>
  <si>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</si>
  <si>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</si>
  <si>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</si>
  <si>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</si>
  <si>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</si>
  <si>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</si>
  <si>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</si>
  <si>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</si>
  <si>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</si>
  <si>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</si>
  <si>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</si>
  <si>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</si>
  <si>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</si>
  <si>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</si>
  <si>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</si>
  <si>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</si>
  <si>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</si>
  <si>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</si>
  <si>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</si>
  <si>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</si>
  <si>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</si>
  <si>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</si>
  <si>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</si>
  <si>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</si>
  <si>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</si>
  <si>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</si>
  <si>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</si>
  <si>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</si>
  <si>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</si>
  <si>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</si>
  <si>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</si>
  <si>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</si>
  <si>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</si>
  <si>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</si>
  <si>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</si>
  <si>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</si>
  <si>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</si>
  <si>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</si>
  <si>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</si>
  <si>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</si>
  <si>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</si>
  <si>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</si>
  <si>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</si>
  <si>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</si>
  <si>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</si>
  <si>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</si>
  <si>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</si>
  <si>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</si>
  <si>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</si>
  <si>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</si>
  <si>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</si>
  <si>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</si>
  <si>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</si>
  <si>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</si>
  <si>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</si>
  <si>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</si>
  <si>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</si>
  <si>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</si>
  <si>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</si>
  <si>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</si>
  <si>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</si>
  <si>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</si>
  <si>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</si>
  <si>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</si>
  <si>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</si>
  <si>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</si>
  <si>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</si>
  <si>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</si>
  <si>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</si>
  <si>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</si>
  <si>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</si>
  <si>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</si>
  <si>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</si>
  <si>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</si>
  <si>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</si>
  <si>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</si>
  <si>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</si>
  <si>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</si>
  <si>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</si>
  <si>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</si>
  <si>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</si>
  <si>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</si>
  <si>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</si>
  <si>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</si>
  <si>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</si>
  <si>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</si>
  <si>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</si>
  <si>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</si>
  <si>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</si>
  <si>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</si>
  <si>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</si>
  <si>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</si>
  <si>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</si>
  <si>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</si>
  <si>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</si>
  <si>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</si>
  <si>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</si>
  <si>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</si>
  <si>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</si>
  <si>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</si>
  <si>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</si>
  <si>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</si>
  <si>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</si>
  <si>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</si>
  <si>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</si>
  <si>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</si>
  <si>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</si>
  <si>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</si>
  <si>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</si>
  <si>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</si>
  <si>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</si>
  <si>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</si>
  <si>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</si>
  <si>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</si>
  <si>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</si>
  <si>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</si>
  <si>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</si>
  <si>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</si>
  <si>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</si>
  <si>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</si>
  <si>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</si>
  <si>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</si>
  <si>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</si>
  <si>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</si>
  <si>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</si>
  <si>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</si>
  <si>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</si>
  <si>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</si>
  <si>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</si>
  <si>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</si>
  <si>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</si>
  <si>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</si>
  <si>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</si>
  <si>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</si>
  <si>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</si>
  <si>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</si>
  <si>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</si>
  <si>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</si>
  <si>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</si>
  <si>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</si>
  <si>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</si>
  <si>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</si>
  <si>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</si>
  <si>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</si>
  <si>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</si>
  <si>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</si>
  <si>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</si>
  <si>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</si>
  <si>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</si>
  <si>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</si>
  <si>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</si>
  <si>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</si>
  <si>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</si>
  <si>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</si>
  <si>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</si>
  <si>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</si>
  <si>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</si>
  <si>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</si>
  <si>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</si>
  <si>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</si>
  <si>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</si>
  <si>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</si>
  <si>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</si>
  <si>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</si>
  <si>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</si>
  <si>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</si>
  <si>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</si>
  <si>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</si>
  <si>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</si>
  <si>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</si>
  <si>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</si>
  <si>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</si>
  <si>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</si>
  <si>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</si>
  <si>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</si>
  <si>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</si>
  <si>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</si>
  <si>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</si>
  <si>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</si>
  <si>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</si>
  <si>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</si>
  <si>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</si>
  <si>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</si>
  <si>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</si>
  <si>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</si>
  <si>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</si>
  <si>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</si>
  <si>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</si>
  <si>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</si>
  <si>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</si>
  <si>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</si>
  <si>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</si>
  <si>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</si>
  <si>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</si>
  <si>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</si>
  <si>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</si>
  <si>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</si>
  <si>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</si>
  <si>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</si>
  <si>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</si>
  <si>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</si>
  <si>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</si>
  <si>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</si>
  <si>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</si>
  <si>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</si>
  <si>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</si>
  <si>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</si>
  <si>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</si>
  <si>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</si>
  <si>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</si>
  <si>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</si>
  <si>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</si>
  <si>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</si>
  <si>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</si>
  <si>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</si>
  <si>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</si>
  <si>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</si>
  <si>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</si>
  <si>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</si>
  <si>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</si>
  <si>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</si>
  <si>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</si>
  <si>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</si>
  <si>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</si>
  <si>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</si>
  <si>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</si>
  <si>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</si>
  <si>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</si>
  <si>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</si>
  <si>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</si>
  <si>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</si>
  <si>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</si>
  <si>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</si>
  <si>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</si>
  <si>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</si>
  <si>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</si>
  <si>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</si>
  <si>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</si>
  <si>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</si>
  <si>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</si>
  <si>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</si>
  <si>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</si>
  <si>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</si>
  <si>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</si>
  <si>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</si>
  <si>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</si>
  <si>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</si>
  <si>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</si>
  <si>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</si>
  <si>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</si>
  <si>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</si>
  <si>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</si>
  <si>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</si>
  <si>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</si>
  <si>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</si>
  <si>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</si>
  <si>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</si>
  <si>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</si>
  <si>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</si>
  <si>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</si>
  <si>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</si>
  <si>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</si>
  <si>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</si>
  <si>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</si>
  <si>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</si>
  <si>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</si>
  <si>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</si>
  <si>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</si>
  <si>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</si>
  <si>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</si>
  <si>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</si>
  <si>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</si>
  <si>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</si>
  <si>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</si>
  <si>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</si>
  <si>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</si>
  <si>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</si>
  <si>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</si>
  <si>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</si>
  <si>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</si>
  <si>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</si>
  <si>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</si>
  <si>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</si>
  <si>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</si>
  <si>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</si>
  <si>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</si>
  <si>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</si>
  <si>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</si>
  <si>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</si>
  <si>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</si>
  <si>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</si>
  <si>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</si>
  <si>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</si>
  <si>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</si>
  <si>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</si>
  <si>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</si>
  <si>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</si>
  <si>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</si>
  <si>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</si>
  <si>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</si>
  <si>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</si>
  <si>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</si>
  <si>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</si>
  <si>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</si>
  <si>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</si>
  <si>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</si>
  <si>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</si>
  <si>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</si>
  <si>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</si>
  <si>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</si>
  <si>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</si>
  <si>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</si>
  <si>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</si>
  <si>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</si>
  <si>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</si>
  <si>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</si>
  <si>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</si>
  <si>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</si>
  <si>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</si>
  <si>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</si>
  <si>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</si>
  <si>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</si>
  <si>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</si>
  <si>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</si>
  <si>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</si>
  <si>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</si>
  <si>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</si>
  <si>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</si>
  <si>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</si>
  <si>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</si>
  <si>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</si>
  <si>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</si>
  <si>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</si>
  <si>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</si>
  <si>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</si>
  <si>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</si>
  <si>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</si>
  <si>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</si>
  <si>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</si>
  <si>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</si>
  <si>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</si>
  <si>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</si>
  <si>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</si>
  <si>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</si>
  <si>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</si>
  <si>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</si>
  <si>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</si>
  <si>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</si>
  <si>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</si>
  <si>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</si>
  <si>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</si>
  <si>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</si>
  <si>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</si>
  <si>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</si>
  <si>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</si>
  <si>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</si>
  <si>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</si>
  <si>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</si>
  <si>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</si>
  <si>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</si>
  <si>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</si>
  <si>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</si>
  <si>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</si>
  <si>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</si>
  <si>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</si>
  <si>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</si>
  <si>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</si>
  <si>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</si>
  <si>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</si>
  <si>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</si>
  <si>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</si>
  <si>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</si>
  <si>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</si>
  <si>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</si>
  <si>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</si>
  <si>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</si>
  <si>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</si>
  <si>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</si>
  <si>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</si>
  <si>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</si>
  <si>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</si>
  <si>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</si>
  <si>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</si>
  <si>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</si>
  <si>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</si>
  <si>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</si>
  <si>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</si>
  <si>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</si>
  <si>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</si>
  <si>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</si>
  <si>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</si>
  <si>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</si>
  <si>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</si>
  <si>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</si>
  <si>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</si>
  <si>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</si>
  <si>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</si>
  <si>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</si>
  <si>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</si>
  <si>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</si>
  <si>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</si>
  <si>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</si>
  <si>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</si>
  <si>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</si>
  <si>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</si>
  <si>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</si>
  <si>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</si>
  <si>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</si>
  <si>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</si>
  <si>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</si>
  <si>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</si>
  <si>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</si>
  <si>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</si>
  <si>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</si>
  <si>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</si>
  <si>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</si>
  <si>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</si>
  <si>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</si>
  <si>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</si>
  <si>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</si>
  <si>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</si>
  <si>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</si>
  <si>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</si>
  <si>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</si>
  <si>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</si>
  <si>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</si>
  <si>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</si>
  <si>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</si>
  <si>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</si>
  <si>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</si>
  <si>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</si>
  <si>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</si>
  <si>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</si>
  <si>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</si>
  <si>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</si>
  <si>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</si>
  <si>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</si>
  <si>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</si>
  <si>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</si>
  <si>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</si>
  <si>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</si>
  <si>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</si>
  <si>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</si>
  <si>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</si>
  <si>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</si>
  <si>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</si>
  <si>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</si>
  <si>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</si>
  <si>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</si>
  <si>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</si>
  <si>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</si>
  <si>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</si>
  <si>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</si>
  <si>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</si>
  <si>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</si>
  <si>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</si>
  <si>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</si>
  <si>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</si>
  <si>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</si>
  <si>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</si>
  <si>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</si>
  <si>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</si>
  <si>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</si>
  <si>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</si>
  <si>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</si>
  <si>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</si>
  <si>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</si>
  <si>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</si>
  <si>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</si>
  <si>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</si>
  <si>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</si>
  <si>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</si>
  <si>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</si>
  <si>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</si>
  <si>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</si>
  <si>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</si>
  <si>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</si>
  <si>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</si>
  <si>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</si>
  <si>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</si>
  <si>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</si>
  <si>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</si>
  <si>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</si>
  <si>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</si>
  <si>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</si>
  <si>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</si>
  <si>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</si>
  <si>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</si>
  <si>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</si>
  <si>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</si>
  <si>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</si>
  <si>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</si>
  <si>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</si>
  <si>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</si>
  <si>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</si>
  <si>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</si>
  <si>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</si>
  <si>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</si>
  <si>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</si>
  <si>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</si>
  <si>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</si>
  <si>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</si>
  <si>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</si>
  <si>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</si>
  <si>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</si>
  <si>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</si>
  <si>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</si>
  <si>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</si>
  <si>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</si>
  <si>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</si>
  <si>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</si>
  <si>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</si>
  <si>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</si>
  <si>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</si>
  <si>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</si>
  <si>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</si>
  <si>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</si>
  <si>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</si>
  <si>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</si>
  <si>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</si>
  <si>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</si>
  <si>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</si>
  <si>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</si>
  <si>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</si>
  <si>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</si>
  <si>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</si>
  <si>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</si>
  <si>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</si>
  <si>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</si>
  <si>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</si>
  <si>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</si>
  <si>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</si>
  <si>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</si>
  <si>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</si>
  <si>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</si>
  <si>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</si>
  <si>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</si>
  <si>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</si>
  <si>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</si>
  <si>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</si>
  <si>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</si>
  <si>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</si>
  <si>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</si>
  <si>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</si>
  <si>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</si>
  <si>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</si>
  <si>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</si>
  <si>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</si>
  <si>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</si>
  <si>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</si>
  <si>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</si>
  <si>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</si>
  <si>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</si>
  <si>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</si>
  <si>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</si>
  <si>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</si>
  <si>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</si>
  <si>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</si>
  <si>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</si>
  <si>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</si>
  <si>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</si>
  <si>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</si>
  <si>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</si>
  <si>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</si>
  <si>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</si>
  <si>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</si>
  <si>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</si>
  <si>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</si>
  <si>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</si>
  <si>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</si>
  <si>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</si>
  <si>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</si>
  <si>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</si>
  <si>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</si>
  <si>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</si>
  <si>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</si>
  <si>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</si>
  <si>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</si>
  <si>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</si>
  <si>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</si>
  <si>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</si>
  <si>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</si>
  <si>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</si>
  <si>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</si>
  <si>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</si>
  <si>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</si>
  <si>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</si>
  <si>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</si>
  <si>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</si>
  <si>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</si>
  <si>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</si>
  <si>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</si>
  <si>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</si>
  <si>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</si>
  <si>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</si>
  <si>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</si>
  <si>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</si>
  <si>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</si>
  <si>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</si>
  <si>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</si>
  <si>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</si>
  <si>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</si>
  <si>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</si>
  <si>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</si>
  <si>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</si>
  <si>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</si>
  <si>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</si>
  <si>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</si>
  <si>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</si>
  <si>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</si>
  <si>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</si>
  <si>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</si>
  <si>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</si>
  <si>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</si>
  <si>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</si>
  <si>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</si>
  <si>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</si>
  <si>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</si>
  <si>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</si>
  <si>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</si>
  <si>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</si>
  <si>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</si>
  <si>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</si>
  <si>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</si>
  <si>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</si>
  <si>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</si>
  <si>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</si>
  <si>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</si>
  <si>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</si>
  <si>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</si>
  <si>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</si>
  <si>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</si>
  <si>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</si>
  <si>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</si>
  <si>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</si>
  <si>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</si>
  <si>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</si>
  <si>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</si>
  <si>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</si>
  <si>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</si>
  <si>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</si>
  <si>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</si>
  <si>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</si>
  <si>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</si>
  <si>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</si>
  <si>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</si>
  <si>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</si>
  <si>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</si>
  <si>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</si>
  <si>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</si>
  <si>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</si>
  <si>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</si>
  <si>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</si>
  <si>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</si>
  <si>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</si>
  <si>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</si>
  <si>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</si>
  <si>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</si>
  <si>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</si>
  <si>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</si>
  <si>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</si>
  <si>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</si>
  <si>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</si>
  <si>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</si>
  <si>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</si>
  <si>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</si>
  <si>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</si>
  <si>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</si>
  <si>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</si>
  <si>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</si>
  <si>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</si>
  <si>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</si>
  <si>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</si>
  <si>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</si>
  <si>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</si>
  <si>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</si>
  <si>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</si>
  <si>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</si>
  <si>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</si>
  <si>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</si>
  <si>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</si>
  <si>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</si>
  <si>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</si>
  <si>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</si>
  <si>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</si>
  <si>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</si>
  <si>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</si>
  <si>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</si>
  <si>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</si>
  <si>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</si>
  <si>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</si>
  <si>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</si>
  <si>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</si>
  <si>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</si>
  <si>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</si>
  <si>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</si>
  <si>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</si>
  <si>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</si>
  <si>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</si>
  <si>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</si>
  <si>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</si>
  <si>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</si>
  <si>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</si>
  <si>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</si>
  <si>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</si>
  <si>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</si>
  <si>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</si>
  <si>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</si>
  <si>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</si>
  <si>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</si>
  <si>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</si>
  <si>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</si>
  <si>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</si>
  <si>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</si>
  <si>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</si>
  <si>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</si>
  <si>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</si>
  <si>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</si>
  <si>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</si>
  <si>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</si>
  <si>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</si>
  <si>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</si>
  <si>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</si>
  <si>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</si>
  <si>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</si>
  <si>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</si>
  <si>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</si>
  <si>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</si>
  <si>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</si>
  <si>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</si>
  <si>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</si>
  <si>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</si>
  <si>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</si>
  <si>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</si>
  <si>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</si>
  <si>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</si>
  <si>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</si>
  <si>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</si>
  <si>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</si>
  <si>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</si>
  <si>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</si>
  <si>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</si>
  <si>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</si>
  <si>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</si>
  <si>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</si>
  <si>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</si>
  <si>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</si>
  <si>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</si>
  <si>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</si>
  <si>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</si>
  <si>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</si>
  <si>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</si>
  <si>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</si>
  <si>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</si>
  <si>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</si>
  <si>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</si>
  <si>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</si>
  <si>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</si>
  <si>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</si>
  <si>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</si>
  <si>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</si>
  <si>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</si>
  <si>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</si>
  <si>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</si>
  <si>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</si>
  <si>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</si>
  <si>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</si>
  <si>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</si>
  <si>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</si>
  <si>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</si>
  <si>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</si>
  <si>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</si>
  <si>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</si>
  <si>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</si>
  <si>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</si>
  <si>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</si>
  <si>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</si>
  <si>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</si>
  <si>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</si>
  <si>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</si>
  <si>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</si>
  <si>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</si>
  <si>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</si>
  <si>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</si>
  <si>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</si>
  <si>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</si>
  <si>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</si>
  <si>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</si>
  <si>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</si>
  <si>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</si>
  <si>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</si>
  <si>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</si>
  <si>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</si>
  <si>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</si>
  <si>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</si>
  <si>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</si>
  <si>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</si>
  <si>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</si>
  <si>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</si>
  <si>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</si>
  <si>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</si>
  <si>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</si>
  <si>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</si>
  <si>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</si>
  <si>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</si>
  <si>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</si>
  <si>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</si>
  <si>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</si>
  <si>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</si>
  <si>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</si>
  <si>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</si>
  <si>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</si>
  <si>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</si>
  <si>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</si>
  <si>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</si>
  <si>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</si>
  <si>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</si>
  <si>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</si>
  <si>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</si>
  <si>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</si>
  <si>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</si>
  <si>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</si>
  <si>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</si>
  <si>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</si>
  <si>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</si>
  <si>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</si>
  <si>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</si>
  <si>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</si>
  <si>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</si>
  <si>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</si>
  <si>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</si>
  <si>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</si>
  <si>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</si>
  <si>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</si>
  <si>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</si>
  <si>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</si>
  <si>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</si>
  <si>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</si>
  <si>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</si>
  <si>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</si>
  <si>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</si>
  <si>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</si>
  <si>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</si>
  <si>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</si>
  <si>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</si>
  <si>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</si>
  <si>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</si>
  <si>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</si>
  <si>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</si>
  <si>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</si>
  <si>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</si>
  <si>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</si>
  <si>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</si>
  <si>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</si>
  <si>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</si>
  <si>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</si>
  <si>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</si>
  <si>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</si>
  <si>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</si>
  <si>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</si>
  <si>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</si>
  <si>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</si>
  <si>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</si>
  <si>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</si>
  <si>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</si>
  <si>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</si>
  <si>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</si>
  <si>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</si>
  <si>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</si>
  <si>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</si>
  <si>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</si>
  <si>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</si>
  <si>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</si>
  <si>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</si>
  <si>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</si>
  <si>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</si>
  <si>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</si>
  <si>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</si>
  <si>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</si>
  <si>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</si>
  <si>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</si>
  <si>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</si>
  <si>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</si>
  <si>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</si>
  <si>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</si>
  <si>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</si>
  <si>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</si>
  <si>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</si>
  <si>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</si>
  <si>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</si>
  <si>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</si>
  <si>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</si>
  <si>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</si>
  <si>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</si>
  <si>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</si>
  <si>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</si>
  <si>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</si>
  <si>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</si>
  <si>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</si>
  <si>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</si>
  <si>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</si>
  <si>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</si>
  <si>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</si>
  <si>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</si>
  <si>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</si>
  <si>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</si>
  <si>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</si>
  <si>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</si>
  <si>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</si>
  <si>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</si>
  <si>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</si>
  <si>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</si>
  <si>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</si>
  <si>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</si>
  <si>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</si>
  <si>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</si>
  <si>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</si>
  <si>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</si>
  <si>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</si>
  <si>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</si>
  <si>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</si>
  <si>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</si>
  <si>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</si>
  <si>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</si>
  <si>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</si>
  <si>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</si>
  <si>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</si>
  <si>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</si>
  <si>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</si>
  <si>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</si>
  <si>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</si>
  <si>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</si>
  <si>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</si>
  <si>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</si>
  <si>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</si>
  <si>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</si>
  <si>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</si>
  <si>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</si>
  <si>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</si>
  <si>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</si>
  <si>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</si>
  <si>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</si>
  <si>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</si>
  <si>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</si>
  <si>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</si>
  <si>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</si>
  <si>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</si>
  <si>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</si>
  <si>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</si>
  <si>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</si>
  <si>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</si>
  <si>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</si>
  <si>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</si>
  <si>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</si>
  <si>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</si>
  <si>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</si>
  <si>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</si>
  <si>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</si>
  <si>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</si>
  <si>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</si>
  <si>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</si>
  <si>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</si>
  <si>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</si>
  <si>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</si>
  <si>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</si>
  <si>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</si>
  <si>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</si>
  <si>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</si>
  <si>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</si>
  <si>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</si>
  <si>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</si>
  <si>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</si>
  <si>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</si>
  <si>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</si>
  <si>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</si>
  <si>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</si>
  <si>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</si>
  <si>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</si>
  <si>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</si>
  <si>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</si>
  <si>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</si>
  <si>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</si>
  <si>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</si>
  <si>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</si>
  <si>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</si>
  <si>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</si>
  <si>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</si>
  <si>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</si>
  <si>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</si>
  <si>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</si>
  <si>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</si>
  <si>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</si>
  <si>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</si>
  <si>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</si>
  <si>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</si>
  <si>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</si>
  <si>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</si>
  <si>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</si>
  <si>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</si>
  <si>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</si>
  <si>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</si>
  <si>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</si>
  <si>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</si>
  <si>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</si>
  <si>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</si>
  <si>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</si>
  <si>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</si>
  <si>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</si>
  <si>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</si>
  <si>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</si>
  <si>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</si>
  <si>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</si>
  <si>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</si>
  <si>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</si>
  <si>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</si>
  <si>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</si>
  <si>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</si>
  <si>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</si>
  <si>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</si>
  <si>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</si>
  <si>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</si>
  <si>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</si>
  <si>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</si>
  <si>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</si>
  <si>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</si>
  <si>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</si>
  <si>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</si>
  <si>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</si>
  <si>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</si>
  <si>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</si>
  <si>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</si>
  <si>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</si>
  <si>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</si>
  <si>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</si>
  <si>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</si>
  <si>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</si>
  <si>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</si>
  <si>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</si>
  <si>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</si>
  <si>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</si>
  <si>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</si>
  <si>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</si>
  <si>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</si>
  <si>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</si>
  <si>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</si>
  <si>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</si>
  <si>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</si>
  <si>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</si>
  <si>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</si>
  <si>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</si>
  <si>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</si>
  <si>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</si>
  <si>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</si>
  <si>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</si>
  <si>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</si>
  <si>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</si>
  <si>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</si>
  <si>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</si>
  <si>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</si>
  <si>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</si>
  <si>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</si>
  <si>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</si>
  <si>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</si>
  <si>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</si>
  <si>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</si>
  <si>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</si>
  <si>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</si>
  <si>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</si>
  <si>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</si>
  <si>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</si>
  <si>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</si>
  <si>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</si>
  <si>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</si>
  <si>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</si>
  <si>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</si>
  <si>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</si>
  <si>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</si>
  <si>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</si>
  <si>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</si>
  <si>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</si>
  <si>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</si>
  <si>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</si>
  <si>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</si>
  <si>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</si>
  <si>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</si>
  <si>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</si>
  <si>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</si>
  <si>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</si>
  <si>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</si>
  <si>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</si>
  <si>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</si>
  <si>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</si>
  <si>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</si>
  <si>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</si>
  <si>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</si>
  <si>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</si>
  <si>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</si>
  <si>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</si>
  <si>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</si>
  <si>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</si>
  <si>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</si>
  <si>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</si>
  <si>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</si>
  <si>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</si>
  <si>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</si>
  <si>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</si>
  <si>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</si>
  <si>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</si>
  <si>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</si>
  <si>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</si>
  <si>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</si>
  <si>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</si>
  <si>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</si>
  <si>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</si>
  <si>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</si>
  <si>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</si>
  <si>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</si>
  <si>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</si>
  <si>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</si>
  <si>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</si>
  <si>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</si>
  <si>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</si>
  <si>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</si>
  <si>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</si>
  <si>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</si>
  <si>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</si>
  <si>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</si>
  <si>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</si>
  <si>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</si>
  <si>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</si>
  <si>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</si>
  <si>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</si>
  <si>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</si>
  <si>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</si>
  <si>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</si>
  <si>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</si>
  <si>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</si>
  <si>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</si>
  <si>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</si>
  <si>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</si>
  <si>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</si>
  <si>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</si>
  <si>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</si>
  <si>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</si>
  <si>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</si>
  <si>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</si>
  <si>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</si>
  <si>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</si>
  <si>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</si>
  <si>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</si>
  <si>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</si>
  <si>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</si>
  <si>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</si>
  <si>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</si>
  <si>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</si>
  <si>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</si>
  <si>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</si>
  <si>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</si>
  <si>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</si>
  <si>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</si>
  <si>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</si>
  <si>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</si>
  <si>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</si>
  <si>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</si>
  <si>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</si>
  <si>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</si>
  <si>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</si>
  <si>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</si>
  <si>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</si>
  <si>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</si>
  <si>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</si>
  <si>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</si>
  <si>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</si>
  <si>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</si>
  <si>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</si>
  <si>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</si>
  <si>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</si>
  <si>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</si>
  <si>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</si>
  <si>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</si>
  <si>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</si>
  <si>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</si>
  <si>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</si>
  <si>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</si>
  <si>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</si>
  <si>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</si>
  <si>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</si>
  <si>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</si>
  <si>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</si>
  <si>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</si>
  <si>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</si>
  <si>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</si>
  <si>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</si>
  <si>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</si>
  <si>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</si>
  <si>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</si>
  <si>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</si>
  <si>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</si>
  <si>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</si>
  <si>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</si>
  <si>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</si>
  <si>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</si>
  <si>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</si>
  <si>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</si>
  <si>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</si>
  <si>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</si>
  <si>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</si>
  <si>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</si>
  <si>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</si>
  <si>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</si>
  <si>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</si>
  <si>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</si>
  <si>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</si>
  <si>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</si>
  <si>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</si>
  <si>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</si>
  <si>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</si>
  <si>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</si>
  <si>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</si>
  <si>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</si>
  <si>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</si>
  <si>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</si>
  <si>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</si>
  <si>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</si>
  <si>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</si>
  <si>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</si>
  <si>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</si>
  <si>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</si>
  <si>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</si>
  <si>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</si>
  <si>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</si>
  <si>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</si>
  <si>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</si>
  <si>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</si>
  <si>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</si>
  <si>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</si>
  <si>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</si>
  <si>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</si>
  <si>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</si>
  <si>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</si>
  <si>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</si>
  <si>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</si>
  <si>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</si>
  <si>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</si>
  <si>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</si>
  <si>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</si>
  <si>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</si>
  <si>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</si>
  <si>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</si>
  <si>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</si>
  <si>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</si>
  <si>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</si>
  <si>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</si>
  <si>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</si>
  <si>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</si>
  <si>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</si>
  <si>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</si>
  <si>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</si>
  <si>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</si>
  <si>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</si>
  <si>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</si>
  <si>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</si>
  <si>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</si>
  <si>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</si>
  <si>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</si>
  <si>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</si>
  <si>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</si>
  <si>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</si>
  <si>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</si>
  <si>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</si>
  <si>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</si>
  <si>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</si>
  <si>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</si>
  <si>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</si>
  <si>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</si>
  <si>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</si>
  <si>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</si>
  <si>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</si>
  <si>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</si>
  <si>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</si>
  <si>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</si>
  <si>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</si>
  <si>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</si>
  <si>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</si>
  <si>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</si>
  <si>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</si>
  <si>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</si>
  <si>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</si>
  <si>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</si>
  <si>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</si>
  <si>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</si>
  <si>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</si>
  <si>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</si>
  <si>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</si>
  <si>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</si>
  <si>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</si>
  <si>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</si>
  <si>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</si>
  <si>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</si>
  <si>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</si>
  <si>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</si>
  <si>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</si>
  <si>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</si>
  <si>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</si>
  <si>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</si>
  <si>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</si>
  <si>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</si>
  <si>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</si>
  <si>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</si>
  <si>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</si>
  <si>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</si>
  <si>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</si>
  <si>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</si>
  <si>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</si>
  <si>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</si>
  <si>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</si>
  <si>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</si>
  <si>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</si>
  <si>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</si>
  <si>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</si>
  <si>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</si>
  <si>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</si>
  <si>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</si>
  <si>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</si>
  <si>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</si>
  <si>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</si>
  <si>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</si>
  <si>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</si>
  <si>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</si>
  <si>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</si>
  <si>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</si>
  <si>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</si>
  <si>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</si>
  <si>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</si>
  <si>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</si>
  <si>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</si>
  <si>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</si>
  <si>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</si>
  <si>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</si>
  <si>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</si>
  <si>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</si>
  <si>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</si>
  <si>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</si>
  <si>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</si>
  <si>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</si>
  <si>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</si>
  <si>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</si>
  <si>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</si>
  <si>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</si>
  <si>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</si>
  <si>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</si>
  <si>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</si>
  <si>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</si>
  <si>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</si>
  <si>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</si>
  <si>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</si>
  <si>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</si>
  <si>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</si>
  <si>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</si>
  <si>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</si>
  <si>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</si>
  <si>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</si>
  <si>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</si>
  <si>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</si>
  <si>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</si>
  <si>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</si>
  <si>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</si>
  <si>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</si>
  <si>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</si>
  <si>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</si>
  <si>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</si>
  <si>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</si>
  <si>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</si>
  <si>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</si>
  <si>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</si>
  <si>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</si>
  <si>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</si>
  <si>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</si>
  <si>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</si>
  <si>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</si>
  <si>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</si>
  <si>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</si>
  <si>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</si>
  <si>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</si>
  <si>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</si>
  <si>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</si>
  <si>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</si>
  <si>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</si>
  <si>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</si>
  <si>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</si>
  <si>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</si>
  <si>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</si>
  <si>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</si>
  <si>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</si>
  <si>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</si>
  <si>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</si>
  <si>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</si>
  <si>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</si>
  <si>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</si>
  <si>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</si>
  <si>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</si>
  <si>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</si>
  <si>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</si>
  <si>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</si>
  <si>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</si>
  <si>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</si>
  <si>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</si>
  <si>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</si>
  <si>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</si>
  <si>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</si>
  <si>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</si>
  <si>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</si>
  <si>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</si>
  <si>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</si>
  <si>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</si>
  <si>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</si>
  <si>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</si>
  <si>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</si>
  <si>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</si>
  <si>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</si>
  <si>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</si>
  <si>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</si>
  <si>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</si>
  <si>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</si>
  <si>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</si>
  <si>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</si>
  <si>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</si>
  <si>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</si>
  <si>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</si>
  <si>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</si>
  <si>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</si>
  <si>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</si>
  <si>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</si>
  <si>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</si>
  <si>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</si>
  <si>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</si>
  <si>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</si>
  <si>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</si>
  <si>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</si>
  <si>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</si>
  <si>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</si>
  <si>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</si>
  <si>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</si>
  <si>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</si>
  <si>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</si>
  <si>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</si>
  <si>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</si>
  <si>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</si>
  <si>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</si>
  <si>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</si>
  <si>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</si>
  <si>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</si>
  <si>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</si>
  <si>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</si>
  <si>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</si>
  <si>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</si>
  <si>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</si>
  <si>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</si>
  <si>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</si>
  <si>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</si>
  <si>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</si>
  <si>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</si>
  <si>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</si>
  <si>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</si>
  <si>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</si>
  <si>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</si>
  <si>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</si>
  <si>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</si>
  <si>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</si>
  <si>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</si>
  <si>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</si>
  <si>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</si>
  <si>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</si>
  <si>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</si>
  <si>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</si>
  <si>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</si>
  <si>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</si>
  <si>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</si>
  <si>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</si>
  <si>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</si>
  <si>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</si>
  <si>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</si>
  <si>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</si>
  <si>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</si>
  <si>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</si>
  <si>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</si>
  <si>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</si>
  <si>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</si>
  <si>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</si>
  <si>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</si>
  <si>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</si>
  <si>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</si>
  <si>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</si>
  <si>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</si>
  <si>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</si>
  <si>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</si>
  <si>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</si>
  <si>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</si>
  <si>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</si>
  <si>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</si>
  <si>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</si>
  <si>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</si>
  <si>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</si>
  <si>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</si>
  <si>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</si>
  <si>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</si>
  <si>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</si>
  <si>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</si>
  <si>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</si>
  <si>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</si>
  <si>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</si>
  <si>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</si>
  <si>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</si>
  <si>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</si>
  <si>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</si>
  <si>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</si>
  <si>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</si>
  <si>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</si>
  <si>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</si>
  <si>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</si>
  <si>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</si>
  <si>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</si>
  <si>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</si>
  <si>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</si>
  <si>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</si>
  <si>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</si>
  <si>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</si>
  <si>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</si>
  <si>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</si>
  <si>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</si>
  <si>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</si>
  <si>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</si>
  <si>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</si>
  <si>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</si>
  <si>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</si>
  <si>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</si>
  <si>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</si>
  <si>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</si>
  <si>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</si>
  <si>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</si>
  <si>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</si>
  <si>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</si>
  <si>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</si>
  <si>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</si>
  <si>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</si>
  <si>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</si>
  <si>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</si>
  <si>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</si>
  <si>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</si>
  <si>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</si>
  <si>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</si>
  <si>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</si>
  <si>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</si>
  <si>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</si>
  <si>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</si>
  <si>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</si>
  <si>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</si>
  <si>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</si>
  <si>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</si>
  <si>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</si>
  <si>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</si>
  <si>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</si>
  <si>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</si>
  <si>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</si>
  <si>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</si>
  <si>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</si>
  <si>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</si>
  <si>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</si>
  <si>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</si>
  <si>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</si>
  <si>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</si>
  <si>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</si>
  <si>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</si>
  <si>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</si>
  <si>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</si>
  <si>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</si>
  <si>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</si>
  <si>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</si>
  <si>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</si>
  <si>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</si>
  <si>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</si>
  <si>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</si>
  <si>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</si>
  <si>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</si>
  <si>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</si>
  <si>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</si>
  <si>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</si>
  <si>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</si>
  <si>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</si>
  <si>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</si>
  <si>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</si>
  <si>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</si>
  <si>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</si>
  <si>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</si>
  <si>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</si>
  <si>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</si>
  <si>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</si>
  <si>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</si>
  <si>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</si>
  <si>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</si>
  <si>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</si>
  <si>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</si>
  <si>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</si>
  <si>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</si>
  <si>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</si>
  <si>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</si>
  <si>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</si>
  <si>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</si>
  <si>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</si>
  <si>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</si>
  <si>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</si>
  <si>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</si>
  <si>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</si>
  <si>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</si>
  <si>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</si>
  <si>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</si>
  <si>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</si>
  <si>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</si>
  <si>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</si>
  <si>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</si>
  <si>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</si>
  <si>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</si>
  <si>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</si>
  <si>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</si>
  <si>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</si>
  <si>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</si>
  <si>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</si>
  <si>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</si>
  <si>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</si>
  <si>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</si>
  <si>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</si>
  <si>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</si>
  <si>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</si>
  <si>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</si>
  <si>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</si>
  <si>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</si>
  <si>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</si>
  <si>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</si>
  <si>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</si>
  <si>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</si>
  <si>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</si>
  <si>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</si>
  <si>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</si>
  <si>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</si>
  <si>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</si>
  <si>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</si>
  <si>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</si>
  <si>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</si>
  <si>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</si>
  <si>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</si>
  <si>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</si>
  <si>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</si>
  <si>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</si>
  <si>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</si>
  <si>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</si>
  <si>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</si>
  <si>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</si>
  <si>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</si>
  <si>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</si>
  <si>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</si>
  <si>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</si>
  <si>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</si>
  <si>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</si>
  <si>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</si>
  <si>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</si>
  <si>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</si>
  <si>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</si>
  <si>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</si>
  <si>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</si>
  <si>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</si>
  <si>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</si>
  <si>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</si>
  <si>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</si>
  <si>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</si>
  <si>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</si>
  <si>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</si>
  <si>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</si>
  <si>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</si>
  <si>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</si>
  <si>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</si>
  <si>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</si>
  <si>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</si>
  <si>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</si>
  <si>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</si>
  <si>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</si>
  <si>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</si>
  <si>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</si>
  <si>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</si>
  <si>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</si>
  <si>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</si>
  <si>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</si>
  <si>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</si>
  <si>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</si>
  <si>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</si>
  <si>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</si>
  <si>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</si>
  <si>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</si>
  <si>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</si>
  <si>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</si>
  <si>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</si>
  <si>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</si>
  <si>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</si>
  <si>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</si>
  <si>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</si>
  <si>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</si>
  <si>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</si>
  <si>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</si>
  <si>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</si>
  <si>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</si>
  <si>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</si>
  <si>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</si>
  <si>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</si>
  <si>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</si>
  <si>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</si>
  <si>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</si>
  <si>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</si>
  <si>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</si>
  <si>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</si>
  <si>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</si>
  <si>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</si>
  <si>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</si>
  <si>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</si>
  <si>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</si>
  <si>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</si>
  <si>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</si>
  <si>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</si>
  <si>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</si>
  <si>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</si>
  <si>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</si>
  <si>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</si>
  <si>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</si>
  <si>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</si>
  <si>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</si>
  <si>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</si>
  <si>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</si>
  <si>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</si>
  <si>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</si>
  <si>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</si>
  <si>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</si>
  <si>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</si>
  <si>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</si>
  <si>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</si>
  <si>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</si>
  <si>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</si>
  <si>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</si>
  <si>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</si>
  <si>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</si>
  <si>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</si>
  <si>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</si>
  <si>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</si>
  <si>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</si>
  <si>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</si>
  <si>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</si>
  <si>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</si>
  <si>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</si>
  <si>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</si>
  <si>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</si>
  <si>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</si>
  <si>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</si>
  <si>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</si>
  <si>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</si>
  <si>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</si>
  <si>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</si>
  <si>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</si>
  <si>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</si>
  <si>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</si>
  <si>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</si>
  <si>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</si>
  <si>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</si>
  <si>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</si>
  <si>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</si>
  <si>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</si>
  <si>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</si>
  <si>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</si>
  <si>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</si>
  <si>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</si>
  <si>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</si>
  <si>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</si>
  <si>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</si>
  <si>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</si>
  <si>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</si>
  <si>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</si>
  <si>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</si>
  <si>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</si>
  <si>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</si>
  <si>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</si>
  <si>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</si>
  <si>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</si>
  <si>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</si>
  <si>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</si>
  <si>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</si>
  <si>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</si>
  <si>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</si>
  <si>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</si>
  <si>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</si>
  <si>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</si>
  <si>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</si>
  <si>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</si>
  <si>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</si>
  <si>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</si>
  <si>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</si>
  <si>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</si>
  <si>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</si>
  <si>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</si>
  <si>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</si>
  <si>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</si>
  <si>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</si>
  <si>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</si>
  <si>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</si>
  <si>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</si>
  <si>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</si>
  <si>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</si>
  <si>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</si>
  <si>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</si>
  <si>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</si>
  <si>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</si>
  <si>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</si>
  <si>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</si>
  <si>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</si>
  <si>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</si>
  <si>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</si>
  <si>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</si>
  <si>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</si>
  <si>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</si>
  <si>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</si>
  <si>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</si>
  <si>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</si>
  <si>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</si>
  <si>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</si>
  <si>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</si>
  <si>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</si>
  <si>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</si>
  <si>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</si>
  <si>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</si>
  <si>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</si>
  <si>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</si>
  <si>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</si>
  <si>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</si>
  <si>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</si>
  <si>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</si>
  <si>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</si>
  <si>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</si>
  <si>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</si>
  <si>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</si>
  <si>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</si>
  <si>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</si>
  <si>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</si>
  <si>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</si>
  <si>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</si>
  <si>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</si>
  <si>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</si>
  <si>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</si>
  <si>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</si>
  <si>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</si>
  <si>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</si>
  <si>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</si>
  <si>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</si>
  <si>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</si>
  <si>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</si>
  <si>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</si>
  <si>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</si>
  <si>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</si>
  <si>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</si>
  <si>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</si>
  <si>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</si>
  <si>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</si>
  <si>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</si>
  <si>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</si>
  <si>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</si>
  <si>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</si>
  <si>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</si>
  <si>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</si>
  <si>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</si>
  <si>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</si>
  <si>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</si>
  <si>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</si>
  <si>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</si>
  <si>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</si>
  <si>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</si>
  <si>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</si>
  <si>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</si>
  <si>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</si>
  <si>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</si>
  <si>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</si>
  <si>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</si>
  <si>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</si>
  <si>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</si>
  <si>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</si>
  <si>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</si>
  <si>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</si>
  <si>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</si>
  <si>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</si>
  <si>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</si>
  <si>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</si>
  <si>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</si>
  <si>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</si>
  <si>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</si>
  <si>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</si>
  <si>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</si>
  <si>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</si>
  <si>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</si>
  <si>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</si>
  <si>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</si>
  <si>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</si>
  <si>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</si>
  <si>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</si>
  <si>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</si>
  <si>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</si>
  <si>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</si>
  <si>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</si>
  <si>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</si>
  <si>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</si>
  <si>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</si>
  <si>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</si>
  <si>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</si>
  <si>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</si>
  <si>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</si>
  <si>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</si>
  <si>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</si>
  <si>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</si>
  <si>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</si>
  <si>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</si>
  <si>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</si>
  <si>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</si>
  <si>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</si>
  <si>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</si>
  <si>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</si>
  <si>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</si>
  <si>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</si>
  <si>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</si>
  <si>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</si>
  <si>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</si>
  <si>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</si>
  <si>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</si>
  <si>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</si>
  <si>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</si>
  <si>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</si>
  <si>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</si>
  <si>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</si>
  <si>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</si>
  <si>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</si>
  <si>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</si>
  <si>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</si>
  <si>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</si>
  <si>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</si>
  <si>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</si>
  <si>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</si>
  <si>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</si>
  <si>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</si>
  <si>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</si>
  <si>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</si>
  <si>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</si>
  <si>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</si>
  <si>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</si>
  <si>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</si>
  <si>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</si>
  <si>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</si>
  <si>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</si>
  <si>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</si>
  <si>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</si>
  <si>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</si>
  <si>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</si>
  <si>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</si>
  <si>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</si>
  <si>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</si>
  <si>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</si>
  <si>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</si>
  <si>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</si>
  <si>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</si>
  <si>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</si>
  <si>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</si>
  <si>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</si>
  <si>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</si>
  <si>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</si>
  <si>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</si>
  <si>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</si>
  <si>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</si>
  <si>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</si>
  <si>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</si>
  <si>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</si>
  <si>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</si>
  <si>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</si>
  <si>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</si>
  <si>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</si>
  <si>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</si>
  <si>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</si>
  <si>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</si>
  <si>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</si>
  <si>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</si>
  <si>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</si>
  <si>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</si>
  <si>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</si>
  <si>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</si>
  <si>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</si>
  <si>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</si>
  <si>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</si>
  <si>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</si>
  <si>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</si>
  <si>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</si>
  <si>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</si>
  <si>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</si>
  <si>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</si>
  <si>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</si>
  <si>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</si>
  <si>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</si>
  <si>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</si>
  <si>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</si>
  <si>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</si>
  <si>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</si>
  <si>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</si>
  <si>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</si>
  <si>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</si>
  <si>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</si>
  <si>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</si>
  <si>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</si>
  <si>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</si>
  <si>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</si>
  <si>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</si>
  <si>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</si>
  <si>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</si>
  <si>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</si>
  <si>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</si>
  <si>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</si>
  <si>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</si>
  <si>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</si>
  <si>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</si>
  <si>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</si>
  <si>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</si>
  <si>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</si>
  <si>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</si>
  <si>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</si>
  <si>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</si>
  <si>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</si>
  <si>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</si>
  <si>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</si>
  <si>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</si>
  <si>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</si>
  <si>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</si>
  <si>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</si>
  <si>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</si>
  <si>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</si>
  <si>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</si>
  <si>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</si>
  <si>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</si>
  <si>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</si>
  <si>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</si>
  <si>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</si>
  <si>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</si>
  <si>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</si>
  <si>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</si>
  <si>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</si>
  <si>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</si>
  <si>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</si>
  <si>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</si>
  <si>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</si>
  <si>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</si>
  <si>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</si>
  <si>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</si>
  <si>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</si>
  <si>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</si>
  <si>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</si>
  <si>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</si>
  <si>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</si>
  <si>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</si>
  <si>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</si>
  <si>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</si>
  <si>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</si>
  <si>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</si>
  <si>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</si>
  <si>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</si>
  <si>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</si>
  <si>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</si>
  <si>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</si>
  <si>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</si>
  <si>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</si>
  <si>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</si>
  <si>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</si>
  <si>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</si>
  <si>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</si>
  <si>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</si>
  <si>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</si>
  <si>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</si>
  <si>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</si>
  <si>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</si>
  <si>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</si>
  <si>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</si>
  <si>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</si>
  <si>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</si>
  <si>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</si>
  <si>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</si>
  <si>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</si>
  <si>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</si>
  <si>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</si>
  <si>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</si>
  <si>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</si>
  <si>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</si>
  <si>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</si>
  <si>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</si>
  <si>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</si>
  <si>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</si>
  <si>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</si>
  <si>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</si>
  <si>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</si>
  <si>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</si>
  <si>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</si>
  <si>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</si>
  <si>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</si>
  <si>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</si>
  <si>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</si>
  <si>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</si>
  <si>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</si>
  <si>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</si>
  <si>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</si>
  <si>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</si>
  <si>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</si>
  <si>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</si>
  <si>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</si>
  <si>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</si>
  <si>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</si>
  <si>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</si>
  <si>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</si>
  <si>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</si>
  <si>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</si>
  <si>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</si>
  <si>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</si>
  <si>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</si>
  <si>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</si>
  <si>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</si>
  <si>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</si>
  <si>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</si>
  <si>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</si>
  <si>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</si>
  <si>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</si>
  <si>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</si>
  <si>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</si>
  <si>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</si>
  <si>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</si>
  <si>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</si>
  <si>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</si>
  <si>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</si>
  <si>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</si>
  <si>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</si>
  <si>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</si>
  <si>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</si>
  <si>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</si>
  <si>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</si>
  <si>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</si>
  <si>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</si>
  <si>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</si>
  <si>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</si>
  <si>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</si>
  <si>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</si>
  <si>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</si>
  <si>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</si>
  <si>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</si>
  <si>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</si>
  <si>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</si>
  <si>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</si>
  <si>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</si>
  <si>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</si>
  <si>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</si>
  <si>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</si>
  <si>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</si>
  <si>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</si>
  <si>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</si>
  <si>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</si>
  <si>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</si>
  <si>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</si>
  <si>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</si>
  <si>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</si>
  <si>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</si>
  <si>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</si>
  <si>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</si>
  <si>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</si>
  <si>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</si>
  <si>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</si>
  <si>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</si>
  <si>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</si>
  <si>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</si>
  <si>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</si>
  <si>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</si>
  <si>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</si>
  <si>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</si>
  <si>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</si>
  <si>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</si>
  <si>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</si>
  <si>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</si>
  <si>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</si>
  <si>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</si>
  <si>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</si>
  <si>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</si>
  <si>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</si>
  <si>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</si>
  <si>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</si>
  <si>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</si>
  <si>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</si>
  <si>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</si>
  <si>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</si>
  <si>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</si>
  <si>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</si>
  <si>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</si>
  <si>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</si>
  <si>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</si>
  <si>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</si>
  <si>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</si>
  <si>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</si>
  <si>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</si>
  <si>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</si>
  <si>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</si>
  <si>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</si>
  <si>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</si>
  <si>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</si>
  <si>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</si>
  <si>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</si>
  <si>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</si>
  <si>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</si>
  <si>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</si>
  <si>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</si>
  <si>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</si>
  <si>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</si>
  <si>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</si>
  <si>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</si>
  <si>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</si>
  <si>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</si>
  <si>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</si>
  <si>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</si>
  <si>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</si>
  <si>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</si>
  <si>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</si>
  <si>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</si>
  <si>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</si>
  <si>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</si>
  <si>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</si>
  <si>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</si>
  <si>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</si>
  <si>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</si>
  <si>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</si>
  <si>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</si>
  <si>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</si>
  <si>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</si>
  <si>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</si>
  <si>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</si>
  <si>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</si>
  <si>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</si>
  <si>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</si>
  <si>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</si>
  <si>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</si>
  <si>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</si>
  <si>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</si>
  <si>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</si>
  <si>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</si>
  <si>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</si>
  <si>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</si>
  <si>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</si>
  <si>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</si>
  <si>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</si>
  <si>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</si>
  <si>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</si>
  <si>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</si>
  <si>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</si>
  <si>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</si>
  <si>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</si>
  <si>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</si>
  <si>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</si>
  <si>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</si>
  <si>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</si>
  <si>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</si>
  <si>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</si>
  <si>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</si>
  <si>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</si>
  <si>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</si>
  <si>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</si>
  <si>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</si>
  <si>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</si>
  <si>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</si>
  <si>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</si>
  <si>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</si>
  <si>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</si>
  <si>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</si>
  <si>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</si>
  <si>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</si>
  <si>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</si>
  <si>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</si>
  <si>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</si>
  <si>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</si>
  <si>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</si>
  <si>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</si>
  <si>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</si>
  <si>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</si>
  <si>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</si>
  <si>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</si>
  <si>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</si>
  <si>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</si>
  <si>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</si>
  <si>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</si>
  <si>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</si>
  <si>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</si>
  <si>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</si>
  <si>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</si>
  <si>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</si>
  <si>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</si>
  <si>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</si>
  <si>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</si>
  <si>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</si>
  <si>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</si>
  <si>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</si>
  <si>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</si>
  <si>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</si>
  <si>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</si>
  <si>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</si>
  <si>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</si>
  <si>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</si>
  <si>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</si>
  <si>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</si>
  <si>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</si>
  <si>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</si>
  <si>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</si>
  <si>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</si>
  <si>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</si>
  <si>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</si>
  <si>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</si>
  <si>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</si>
  <si>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</si>
  <si>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</si>
  <si>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</si>
  <si>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</si>
  <si>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</si>
  <si>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</si>
  <si>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</si>
  <si>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</si>
  <si>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</si>
  <si>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</si>
  <si>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</si>
  <si>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</si>
  <si>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</si>
  <si>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</si>
  <si>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</si>
  <si>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</si>
  <si>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</si>
  <si>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</si>
  <si>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</si>
  <si>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</si>
  <si>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</si>
  <si>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</si>
  <si>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</si>
  <si>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</si>
  <si>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</si>
  <si>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</si>
  <si>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</si>
  <si>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</si>
  <si>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</si>
  <si>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</si>
  <si>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</si>
  <si>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</si>
  <si>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</si>
  <si>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</si>
  <si>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</si>
  <si>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</si>
  <si>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</si>
  <si>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</si>
  <si>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</si>
  <si>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</si>
  <si>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</si>
  <si>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</si>
  <si>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</si>
  <si>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</si>
  <si>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</si>
  <si>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</si>
  <si>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</si>
  <si>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</si>
  <si>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</si>
  <si>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</si>
  <si>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</si>
  <si>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</si>
  <si>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</si>
  <si>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</si>
  <si>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</si>
  <si>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</si>
  <si>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</si>
  <si>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</si>
  <si>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</si>
  <si>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</si>
  <si>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</si>
  <si>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</si>
  <si>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</si>
  <si>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</si>
  <si>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</si>
  <si>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</si>
  <si>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</si>
  <si>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</si>
  <si>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</si>
  <si>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</si>
  <si>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</si>
  <si>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</si>
  <si>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</si>
  <si>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</si>
  <si>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</si>
  <si>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</si>
  <si>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</si>
  <si>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</si>
  <si>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</si>
  <si>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</si>
  <si>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</si>
  <si>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</si>
  <si>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</si>
  <si>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</si>
  <si>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</si>
  <si>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</si>
  <si>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</si>
  <si>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</si>
  <si>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</si>
  <si>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</si>
  <si>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</si>
  <si>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</si>
  <si>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</si>
  <si>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</si>
  <si>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</si>
  <si>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</si>
  <si>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</si>
  <si>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</si>
  <si>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</si>
  <si>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</si>
  <si>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</si>
  <si>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</si>
  <si>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</si>
  <si>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</si>
  <si>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</si>
  <si>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</si>
  <si>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</si>
  <si>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</si>
  <si>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</si>
  <si>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</si>
  <si>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</si>
  <si>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</si>
  <si>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</si>
  <si>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</si>
  <si>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</si>
  <si>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</si>
  <si>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</si>
  <si>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</si>
  <si>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</si>
  <si>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</si>
  <si>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</si>
  <si>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</si>
  <si>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</si>
  <si>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</si>
  <si>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</si>
  <si>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</si>
  <si>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</si>
  <si>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</si>
  <si>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</si>
  <si>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</si>
  <si>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</si>
  <si>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</si>
  <si>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</si>
  <si>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</si>
  <si>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</si>
  <si>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</si>
  <si>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</si>
  <si>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</si>
  <si>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</si>
  <si>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</si>
  <si>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</si>
  <si>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</si>
  <si>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</si>
  <si>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</si>
  <si>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</si>
  <si>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</si>
  <si>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</si>
  <si>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</si>
  <si>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</si>
  <si>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</si>
  <si>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</si>
  <si>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</si>
  <si>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</si>
  <si>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</si>
  <si>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</si>
  <si>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</si>
  <si>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</si>
  <si>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</si>
  <si>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</si>
  <si>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</si>
  <si>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</si>
  <si>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</si>
  <si>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</si>
  <si>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</si>
  <si>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</si>
  <si>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</si>
  <si>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</si>
  <si>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</si>
  <si>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</si>
  <si>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</si>
  <si>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</si>
  <si>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</si>
  <si>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</si>
  <si>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</si>
  <si>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</si>
  <si>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</si>
  <si>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</si>
  <si>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</si>
  <si>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</si>
  <si>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</si>
  <si>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</si>
  <si>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</si>
  <si>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</si>
  <si>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</si>
  <si>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</si>
  <si>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</si>
  <si>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</si>
  <si>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</si>
  <si>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</si>
  <si>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</si>
  <si>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</si>
  <si>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</si>
  <si>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</si>
  <si>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</si>
  <si>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</si>
  <si>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</si>
  <si>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</si>
  <si>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</si>
  <si>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</si>
  <si>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</si>
  <si>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</si>
  <si>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</si>
  <si>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</si>
  <si>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</si>
  <si>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</si>
  <si>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</si>
  <si>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</si>
  <si>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</si>
  <si>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</si>
  <si>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</si>
  <si>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</si>
  <si>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</si>
  <si>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</si>
  <si>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</si>
  <si>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</si>
  <si>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</si>
  <si>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</si>
  <si>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</si>
  <si>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</si>
  <si>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</si>
  <si>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</si>
  <si>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</si>
  <si>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</si>
  <si>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</si>
  <si>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</si>
  <si>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</si>
  <si>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</si>
  <si>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</si>
  <si>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</si>
  <si>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</si>
  <si>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</si>
  <si>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</si>
  <si>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</si>
  <si>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</si>
  <si>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</si>
  <si>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</si>
  <si>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</si>
  <si>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</si>
  <si>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</si>
  <si>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</si>
  <si>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</si>
  <si>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</si>
  <si>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</si>
  <si>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</si>
  <si>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</si>
  <si>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</si>
  <si>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</si>
  <si>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</si>
  <si>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</si>
  <si>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</si>
  <si>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</si>
  <si>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</si>
  <si>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</si>
  <si>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</si>
  <si>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</si>
  <si>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</si>
  <si>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</si>
  <si>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</si>
  <si>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</si>
  <si>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</si>
  <si>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</si>
  <si>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</si>
  <si>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</si>
  <si>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</si>
  <si>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</si>
  <si>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</si>
  <si>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</si>
  <si>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</si>
  <si>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</si>
  <si>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</si>
  <si>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</si>
  <si>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</si>
  <si>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</si>
  <si>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</si>
  <si>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</si>
  <si>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</si>
  <si>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</si>
  <si>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</si>
  <si>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</si>
  <si>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</si>
  <si>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</si>
  <si>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</si>
  <si>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</si>
  <si>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</si>
  <si>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</si>
  <si>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</si>
  <si>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</si>
  <si>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</si>
  <si>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</si>
  <si>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</si>
  <si>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</si>
  <si>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</si>
  <si>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</si>
  <si>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</si>
  <si>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</si>
  <si>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</si>
  <si>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</si>
  <si>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</si>
  <si>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</si>
  <si>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</si>
  <si>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</si>
  <si>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</si>
  <si>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</si>
  <si>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</si>
  <si>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</si>
  <si>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</si>
  <si>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</si>
  <si>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</si>
  <si>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</si>
  <si>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</si>
  <si>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</si>
  <si>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</si>
  <si>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</si>
  <si>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</si>
  <si>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</si>
  <si>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</si>
  <si>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</si>
  <si>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</si>
  <si>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</si>
  <si>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</si>
  <si>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</si>
  <si>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</si>
  <si>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</si>
  <si>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</si>
  <si>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</si>
  <si>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</si>
  <si>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</si>
  <si>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</si>
  <si>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</si>
  <si>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</si>
  <si>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</si>
  <si>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</si>
  <si>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</si>
  <si>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</si>
  <si>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</si>
  <si>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</si>
  <si>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</si>
  <si>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</si>
  <si>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</si>
  <si>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</si>
  <si>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</si>
  <si>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</si>
  <si>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</si>
  <si>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</si>
  <si>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</si>
  <si>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</si>
  <si>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</si>
  <si>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</si>
  <si>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</si>
  <si>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</si>
  <si>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</si>
  <si>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</si>
  <si>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</si>
  <si>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</si>
  <si>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</si>
  <si>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</si>
  <si>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</si>
  <si>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</si>
  <si>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</si>
  <si>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</si>
  <si>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</si>
  <si>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</si>
  <si>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</si>
  <si>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</si>
  <si>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</si>
  <si>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</si>
  <si>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</si>
  <si>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</si>
  <si>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</si>
  <si>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</si>
  <si>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</si>
  <si>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</si>
  <si>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</si>
  <si>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</si>
  <si>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</si>
  <si>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</si>
  <si>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</si>
  <si>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</si>
  <si>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</si>
  <si>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</si>
  <si>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</si>
  <si>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</si>
  <si>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</si>
  <si>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</si>
  <si>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</si>
  <si>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</si>
  <si>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</si>
  <si>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</si>
  <si>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</si>
  <si>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</si>
  <si>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</si>
  <si>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</si>
  <si>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</si>
  <si>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</si>
  <si>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</si>
  <si>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</si>
  <si>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</si>
  <si>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</si>
  <si>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</si>
  <si>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</si>
  <si>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</si>
  <si>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</si>
  <si>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</si>
  <si>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</si>
  <si>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</si>
  <si>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</si>
  <si>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</si>
  <si>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</si>
  <si>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</si>
  <si>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</si>
  <si>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</si>
  <si>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</si>
  <si>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</si>
  <si>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</si>
  <si>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</si>
  <si>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</si>
  <si>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</si>
  <si>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</si>
  <si>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</si>
  <si>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</si>
  <si>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</si>
  <si>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</si>
  <si>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</si>
  <si>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</si>
  <si>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</si>
  <si>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</si>
  <si>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</si>
  <si>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</si>
  <si>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</si>
  <si>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</si>
  <si>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</si>
  <si>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</si>
  <si>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</si>
  <si>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</si>
  <si>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</si>
  <si>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</si>
  <si>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</si>
  <si>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</si>
  <si>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</si>
  <si>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</si>
  <si>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</si>
  <si>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</si>
  <si>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</si>
  <si>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</si>
  <si>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</si>
  <si>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</si>
  <si>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</si>
  <si>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</si>
  <si>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</si>
  <si>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</si>
  <si>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</si>
  <si>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</si>
  <si>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</si>
  <si>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</si>
  <si>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</si>
  <si>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</si>
  <si>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</si>
  <si>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</si>
  <si>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</si>
  <si>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</si>
  <si>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</si>
  <si>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</si>
  <si>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</si>
  <si>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</si>
  <si>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</si>
  <si>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</si>
  <si>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</si>
  <si>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</si>
  <si>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</si>
  <si>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</si>
  <si>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</si>
  <si>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</si>
  <si>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</si>
  <si>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</si>
  <si>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</si>
  <si>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</si>
  <si>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</si>
  <si>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</si>
  <si>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</si>
  <si>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</si>
  <si>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</si>
  <si>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</si>
  <si>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</si>
  <si>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</si>
  <si>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</si>
  <si>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</si>
  <si>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</si>
  <si>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</si>
  <si>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</si>
  <si>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</si>
  <si>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</si>
  <si>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</si>
  <si>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</si>
  <si>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</si>
  <si>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</si>
  <si>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</si>
  <si>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</si>
  <si>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</si>
  <si>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</si>
  <si>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</si>
  <si>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</si>
  <si>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</si>
  <si>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</si>
  <si>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</si>
  <si>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</si>
  <si>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</si>
  <si>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</si>
  <si>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</si>
  <si>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</si>
  <si>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</si>
  <si>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</si>
  <si>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</si>
  <si>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</si>
  <si>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</si>
  <si>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</si>
  <si>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</si>
  <si>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</si>
  <si>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</si>
  <si>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</si>
  <si>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</si>
  <si>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</si>
  <si>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</si>
  <si>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</si>
  <si>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</si>
  <si>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</si>
  <si>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</si>
  <si>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</si>
  <si>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</si>
  <si>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</si>
  <si>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</si>
  <si>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</si>
  <si>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</si>
  <si>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</si>
  <si>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</si>
  <si>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</si>
  <si>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</si>
  <si>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</si>
  <si>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</si>
  <si>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</si>
  <si>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</si>
  <si>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</si>
  <si>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</si>
  <si>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</si>
  <si>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</si>
  <si>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</si>
  <si>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</si>
  <si>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</si>
  <si>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</si>
  <si>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</si>
  <si>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</si>
  <si>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</si>
  <si>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</si>
  <si>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</si>
  <si>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</si>
  <si>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</si>
  <si>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</si>
  <si>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</si>
  <si>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</si>
  <si>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</si>
  <si>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</si>
  <si>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</si>
  <si>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</si>
  <si>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</si>
  <si>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</si>
  <si>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</si>
  <si>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</si>
  <si>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</si>
  <si>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</si>
  <si>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</si>
  <si>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</si>
  <si>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</si>
  <si>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</si>
  <si>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</si>
  <si>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</si>
  <si>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</si>
  <si>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</si>
  <si>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</si>
  <si>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</si>
  <si>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</si>
  <si>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</si>
  <si>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</si>
  <si>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</si>
  <si>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</si>
  <si>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</si>
  <si>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</si>
  <si>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</si>
  <si>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</si>
  <si>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</si>
  <si>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</si>
  <si>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</si>
  <si>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</si>
  <si>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</si>
  <si>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</si>
  <si>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</si>
  <si>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</si>
  <si>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</si>
  <si>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</si>
  <si>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</si>
  <si>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</si>
  <si>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</si>
  <si>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</si>
  <si>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</si>
  <si>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</si>
  <si>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</si>
  <si>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</si>
  <si>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</si>
  <si>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</si>
  <si>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</si>
  <si>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</si>
  <si>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</si>
  <si>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</si>
  <si>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</si>
  <si>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</si>
  <si>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</si>
  <si>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</si>
  <si>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</si>
  <si>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</si>
  <si>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</si>
  <si>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</si>
  <si>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</si>
  <si>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</si>
  <si>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</si>
  <si>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</si>
  <si>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</si>
  <si>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</si>
  <si>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</si>
  <si>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</si>
  <si>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</si>
  <si>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</si>
  <si>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</si>
  <si>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</si>
  <si>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</si>
  <si>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</si>
  <si>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</si>
  <si>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</si>
  <si>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</si>
  <si>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</si>
  <si>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</si>
  <si>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</si>
  <si>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</si>
  <si>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</si>
  <si>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</si>
  <si>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</si>
  <si>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</si>
  <si>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</si>
  <si>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</si>
  <si>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</si>
  <si>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</si>
  <si>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</si>
  <si>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</si>
  <si>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</si>
  <si>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</si>
  <si>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</si>
  <si>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</si>
  <si>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</si>
  <si>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</si>
  <si>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</si>
  <si>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</si>
  <si>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</si>
  <si>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</si>
  <si>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</si>
  <si>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</si>
  <si>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</si>
  <si>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</si>
  <si>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</si>
  <si>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</si>
  <si>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</si>
  <si>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</si>
  <si>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</si>
  <si>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</si>
  <si>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</si>
  <si>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</si>
  <si>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</si>
  <si>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</si>
  <si>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</si>
  <si>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</si>
  <si>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</si>
  <si>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</si>
  <si>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</si>
  <si>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</si>
  <si>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</si>
  <si>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</si>
  <si>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</si>
  <si>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</si>
  <si>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</si>
  <si>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</si>
  <si>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</si>
  <si>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</si>
  <si>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</si>
  <si>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</si>
  <si>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</si>
  <si>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</si>
  <si>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</si>
  <si>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</si>
  <si>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</si>
  <si>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</si>
  <si>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</si>
  <si>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</si>
  <si>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</si>
  <si>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</si>
  <si>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</si>
  <si>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</si>
  <si>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</si>
  <si>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</si>
  <si>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</si>
  <si>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</si>
  <si>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</si>
  <si>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</si>
  <si>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</si>
  <si>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</si>
  <si>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</si>
  <si>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</si>
  <si>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</si>
  <si>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</si>
  <si>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</si>
  <si>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</si>
  <si>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</si>
  <si>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</si>
  <si>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</si>
  <si>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</si>
  <si>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</si>
  <si>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</si>
  <si>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</si>
  <si>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</si>
  <si>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</si>
  <si>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</si>
  <si>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</si>
  <si>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</si>
  <si>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</si>
  <si>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</si>
  <si>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</si>
  <si>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</si>
  <si>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</si>
  <si>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</si>
  <si>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</si>
  <si>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</si>
  <si>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</si>
  <si>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</si>
  <si>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</si>
  <si>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</si>
  <si>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</si>
  <si>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</si>
  <si>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</si>
  <si>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</si>
  <si>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</si>
  <si>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</si>
  <si>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</si>
  <si>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</si>
  <si>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</si>
  <si>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</si>
  <si>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</si>
  <si>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</si>
  <si>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</si>
  <si>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</si>
  <si>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</si>
  <si>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</si>
  <si>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</si>
  <si>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</si>
  <si>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</si>
  <si>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</si>
  <si>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</si>
  <si>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</si>
  <si>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</si>
  <si>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</si>
  <si>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</si>
  <si>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</si>
  <si>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</si>
  <si>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</si>
  <si>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</si>
  <si>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</si>
  <si>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</si>
  <si>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</si>
  <si>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</si>
  <si>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</si>
  <si>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</si>
  <si>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</si>
  <si>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</si>
  <si>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</si>
  <si>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</si>
  <si>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</si>
  <si>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</si>
  <si>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</si>
  <si>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</si>
  <si>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</si>
  <si>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</si>
  <si>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</si>
  <si>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</si>
  <si>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</si>
  <si>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</si>
  <si>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</si>
  <si>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</si>
  <si>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</si>
  <si>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</si>
  <si>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</si>
  <si>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</si>
  <si>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</si>
  <si>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</si>
  <si>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</si>
  <si>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</si>
  <si>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</si>
  <si>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</si>
  <si>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</si>
  <si>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</si>
  <si>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</si>
  <si>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</si>
  <si>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</si>
  <si>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</si>
  <si>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</si>
  <si>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</si>
  <si>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</si>
  <si>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</si>
  <si>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</si>
  <si>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</si>
  <si>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</si>
  <si>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</si>
  <si>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</si>
  <si>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</si>
  <si>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</si>
  <si>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</si>
  <si>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</si>
  <si>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</si>
  <si>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</si>
  <si>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</si>
  <si>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</si>
  <si>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</si>
  <si>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</si>
  <si>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</si>
  <si>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</si>
  <si>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</si>
  <si>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</si>
  <si>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</si>
  <si>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</si>
  <si>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</si>
  <si>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</si>
  <si>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</si>
  <si>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</si>
  <si>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</si>
  <si>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</si>
  <si>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</si>
  <si>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</si>
  <si>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</si>
  <si>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</si>
  <si>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</si>
  <si>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</si>
  <si>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</si>
  <si>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</si>
  <si>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</si>
  <si>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</si>
  <si>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</si>
  <si>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</si>
  <si>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</si>
  <si>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</si>
  <si>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</si>
  <si>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</si>
  <si>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</si>
  <si>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</si>
  <si>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</si>
  <si>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</si>
  <si>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</si>
  <si>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</si>
  <si>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</si>
  <si>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</si>
  <si>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</si>
  <si>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</si>
  <si>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</si>
  <si>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</si>
  <si>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</si>
  <si>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</si>
  <si>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</si>
  <si>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</si>
  <si>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</si>
  <si>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</si>
  <si>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</si>
  <si>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</si>
  <si>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</si>
  <si>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</si>
  <si>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</si>
  <si>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</si>
  <si>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</si>
  <si>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</si>
  <si>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</si>
  <si>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</si>
  <si>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</si>
  <si>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</si>
  <si>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</si>
  <si>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</si>
  <si>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</si>
  <si>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</si>
  <si>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</si>
  <si>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</si>
  <si>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</si>
  <si>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</si>
  <si>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</si>
  <si>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</si>
  <si>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</si>
  <si>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</si>
  <si>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</si>
  <si>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</si>
  <si>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</si>
  <si>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</si>
  <si>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</si>
  <si>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</si>
  <si>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</si>
  <si>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</si>
  <si>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</si>
  <si>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</si>
  <si>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</si>
  <si>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</si>
  <si>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</si>
  <si>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</si>
  <si>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</si>
  <si>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</si>
  <si>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</si>
  <si>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</si>
  <si>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</si>
  <si>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</si>
  <si>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</si>
  <si>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</si>
  <si>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</si>
  <si>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</si>
  <si>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</si>
  <si>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</si>
  <si>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</si>
  <si>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</si>
  <si>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</si>
  <si>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</si>
  <si>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</si>
  <si>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</si>
  <si>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</si>
  <si>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</si>
  <si>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</si>
  <si>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</si>
  <si>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</si>
  <si>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</si>
  <si>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</si>
  <si>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</si>
  <si>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</si>
  <si>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</si>
  <si>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</si>
  <si>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</si>
  <si>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</si>
  <si>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</si>
  <si>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</si>
  <si>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</si>
  <si>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</si>
  <si>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</si>
  <si>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</si>
  <si>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</si>
  <si>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</si>
  <si>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</si>
  <si>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</si>
  <si>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</si>
  <si>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</si>
  <si>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</si>
  <si>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</si>
  <si>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</si>
  <si>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</si>
  <si>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</si>
  <si>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</si>
  <si>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</si>
  <si>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</si>
  <si>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</si>
  <si>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</si>
  <si>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</si>
  <si>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</si>
  <si>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</si>
  <si>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</si>
  <si>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</si>
  <si>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</si>
  <si>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</si>
  <si>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</si>
  <si>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</si>
  <si>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</si>
  <si>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</si>
  <si>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</si>
  <si>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</si>
  <si>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</si>
  <si>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</si>
  <si>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</si>
  <si>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</si>
  <si>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</si>
  <si>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</si>
  <si>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</si>
  <si>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</si>
  <si>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</si>
  <si>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</si>
  <si>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</si>
  <si>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</si>
  <si>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</si>
  <si>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</si>
  <si>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</si>
  <si>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</si>
  <si>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</si>
  <si>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</si>
  <si>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</si>
  <si>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</si>
  <si>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</si>
  <si>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</si>
  <si>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</si>
  <si>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</si>
  <si>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</si>
  <si>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</si>
  <si>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</si>
  <si>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</si>
  <si>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</si>
  <si>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</si>
  <si>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</si>
  <si>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</si>
  <si>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</si>
  <si>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</si>
  <si>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</si>
  <si>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</si>
  <si>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</si>
  <si>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</si>
  <si>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</si>
  <si>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</si>
  <si>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</si>
  <si>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</si>
  <si>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</si>
  <si>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</si>
  <si>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</si>
  <si>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</si>
  <si>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</si>
  <si>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</si>
  <si>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</si>
  <si>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</si>
  <si>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</si>
  <si>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</si>
  <si>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</si>
  <si>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</si>
  <si>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</si>
  <si>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</si>
  <si>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</si>
  <si>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</si>
  <si>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</si>
  <si>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</si>
  <si>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</si>
  <si>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</si>
  <si>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</si>
  <si>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</si>
  <si>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</si>
  <si>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</si>
  <si>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</si>
  <si>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</si>
  <si>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</si>
  <si>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</si>
  <si>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</si>
  <si>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</si>
  <si>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</si>
  <si>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</si>
  <si>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</si>
  <si>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</si>
  <si>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</si>
  <si>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</si>
  <si>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</si>
  <si>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</si>
  <si>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</si>
  <si>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</si>
  <si>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</si>
  <si>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</si>
  <si>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</si>
  <si>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</si>
  <si>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</si>
  <si>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</si>
  <si>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</si>
  <si>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</si>
  <si>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</si>
  <si>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</si>
  <si>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</si>
  <si>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</si>
  <si>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</si>
  <si>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</si>
  <si>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</si>
  <si>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</si>
  <si>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</si>
  <si>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</si>
  <si>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</si>
  <si>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</si>
  <si>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</si>
  <si>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</si>
  <si>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</si>
  <si>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</si>
  <si>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</si>
  <si>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</si>
  <si>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</si>
  <si>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</si>
  <si>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</si>
  <si>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</si>
  <si>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</si>
  <si>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</si>
  <si>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</si>
  <si>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</si>
  <si>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</si>
  <si>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</si>
  <si>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</si>
  <si>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</si>
  <si>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</si>
  <si>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</si>
  <si>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</si>
  <si>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</si>
  <si>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</si>
  <si>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</si>
  <si>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</si>
  <si>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</si>
  <si>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</si>
  <si>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</si>
  <si>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</si>
  <si>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</si>
  <si>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</si>
  <si>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</si>
  <si>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</si>
  <si>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</si>
  <si>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</si>
  <si>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</si>
  <si>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</si>
  <si>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</si>
  <si>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</si>
  <si>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</si>
  <si>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</si>
  <si>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</si>
  <si>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</si>
  <si>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</si>
  <si>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</si>
  <si>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</si>
  <si>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</si>
  <si>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</si>
  <si>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</si>
  <si>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</si>
  <si>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</si>
  <si>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</si>
  <si>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</si>
  <si>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</si>
  <si>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</si>
  <si>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</si>
  <si>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</si>
  <si>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</si>
  <si>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</si>
  <si>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</si>
  <si>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</si>
  <si>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</si>
  <si>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</si>
  <si>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</si>
  <si>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</si>
  <si>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</si>
  <si>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</si>
  <si>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</si>
  <si>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</si>
  <si>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</si>
  <si>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</si>
  <si>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</si>
  <si>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</si>
  <si>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</si>
  <si>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</si>
  <si>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</si>
  <si>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</si>
  <si>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</si>
  <si>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</si>
  <si>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</si>
  <si>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</si>
  <si>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</si>
  <si>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</si>
  <si>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</si>
  <si>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</si>
  <si>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</si>
  <si>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</si>
  <si>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</si>
  <si>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</si>
  <si>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</si>
  <si>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</si>
  <si>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</si>
  <si>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</si>
  <si>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</si>
  <si>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</si>
  <si>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</si>
  <si>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</si>
  <si>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</si>
  <si>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</si>
  <si>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</si>
  <si>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</si>
  <si>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</si>
  <si>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</si>
  <si>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</si>
  <si>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</si>
  <si>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</si>
  <si>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</si>
  <si>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</si>
  <si>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</si>
  <si>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</si>
  <si>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</si>
  <si>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</si>
  <si>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</si>
  <si>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</si>
  <si>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</si>
  <si>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</si>
  <si>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</si>
  <si>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</si>
  <si>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</si>
  <si>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</si>
  <si>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</si>
  <si>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</si>
  <si>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</si>
  <si>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</si>
  <si>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</si>
  <si>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</si>
  <si>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</si>
  <si>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</si>
  <si>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</si>
  <si>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</si>
  <si>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</si>
  <si>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</si>
  <si>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</si>
  <si>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</si>
  <si>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</si>
  <si>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</si>
  <si>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</si>
  <si>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</si>
  <si>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</si>
  <si>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</si>
  <si>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</si>
  <si>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</si>
  <si>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</si>
  <si>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</si>
  <si>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</si>
  <si>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</si>
  <si>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</si>
  <si>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</si>
  <si>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</si>
  <si>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</si>
  <si>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</si>
  <si>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</si>
  <si>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</si>
  <si>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</si>
  <si>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</si>
  <si>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</si>
  <si>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</si>
  <si>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</si>
  <si>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</si>
  <si>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</si>
  <si>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</si>
  <si>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</si>
  <si>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</si>
  <si>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</si>
  <si>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</si>
  <si>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</si>
  <si>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</si>
  <si>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</si>
  <si>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</si>
  <si>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</si>
  <si>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</si>
  <si>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</si>
  <si>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</si>
  <si>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</si>
  <si>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</si>
  <si>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</si>
  <si>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</si>
  <si>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</si>
  <si>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</si>
  <si>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</si>
  <si>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</si>
  <si>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</si>
  <si>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</si>
  <si>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</si>
  <si>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</si>
  <si>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</si>
  <si>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</si>
  <si>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</si>
  <si>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</si>
  <si>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</si>
  <si>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</si>
  <si>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</si>
  <si>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</si>
  <si>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</si>
  <si>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</si>
  <si>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</si>
  <si>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</si>
  <si>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</si>
  <si>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</si>
  <si>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</si>
  <si>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</si>
  <si>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</si>
  <si>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</si>
  <si>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</si>
  <si>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</si>
  <si>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</si>
  <si>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</si>
  <si>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</si>
  <si>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</si>
  <si>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</si>
  <si>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</si>
  <si>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</si>
  <si>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</si>
  <si>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</si>
  <si>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</si>
  <si>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</si>
  <si>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</si>
  <si>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</si>
  <si>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</si>
  <si>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</si>
  <si>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</si>
  <si>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</si>
  <si>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</si>
  <si>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</si>
  <si>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</si>
  <si>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</si>
  <si>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</si>
  <si>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</si>
  <si>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</si>
  <si>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</si>
  <si>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</si>
  <si>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</si>
  <si>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</si>
  <si>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</si>
  <si>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</si>
  <si>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</si>
  <si>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</si>
  <si>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</si>
  <si>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</si>
  <si>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</si>
  <si>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</si>
  <si>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</si>
  <si>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</si>
  <si>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</si>
  <si>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</si>
  <si>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</si>
  <si>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</si>
  <si>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</si>
  <si>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</si>
  <si>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</si>
  <si>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</si>
  <si>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</si>
  <si>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</si>
  <si>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</si>
  <si>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</si>
  <si>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</si>
  <si>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</si>
  <si>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</si>
  <si>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</si>
  <si>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</si>
  <si>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</si>
  <si>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</si>
  <si>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</si>
  <si>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</si>
  <si>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</si>
  <si>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</si>
  <si>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</si>
  <si>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</si>
  <si>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</si>
  <si>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</si>
  <si>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</si>
  <si>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</si>
  <si>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</si>
  <si>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</si>
  <si>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</si>
  <si>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</si>
  <si>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</si>
  <si>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</si>
  <si>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</si>
  <si>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</si>
  <si>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</si>
  <si>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</si>
  <si>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</si>
  <si>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</si>
  <si>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</si>
  <si>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</si>
  <si>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</si>
  <si>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</si>
  <si>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</si>
  <si>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</si>
  <si>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</si>
  <si>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</si>
  <si>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</si>
  <si>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</si>
  <si>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</si>
  <si>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</si>
  <si>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</si>
  <si>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</si>
  <si>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</si>
  <si>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</si>
  <si>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</si>
  <si>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</si>
  <si>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</si>
  <si>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</si>
  <si>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</si>
  <si>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</si>
  <si>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</si>
  <si>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</si>
  <si>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</si>
  <si>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</si>
  <si>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</si>
  <si>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</si>
  <si>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</si>
  <si>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</si>
  <si>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</si>
  <si>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</si>
  <si>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</si>
  <si>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</si>
  <si>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</si>
  <si>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</si>
  <si>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</si>
  <si>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</si>
  <si>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</si>
  <si>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</si>
  <si>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</si>
  <si>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</si>
  <si>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</si>
  <si>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</si>
  <si>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</si>
  <si>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</si>
  <si>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</si>
  <si>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</si>
  <si>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</si>
  <si>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</si>
  <si>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</si>
  <si>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</si>
  <si>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</si>
  <si>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</si>
  <si>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</si>
  <si>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</si>
  <si>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</si>
  <si>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</si>
  <si>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</si>
  <si>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</si>
  <si>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</si>
  <si>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</si>
  <si>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</si>
  <si>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</si>
  <si>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</si>
  <si>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</si>
  <si>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</si>
  <si>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</si>
  <si>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</si>
  <si>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</si>
  <si>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</si>
  <si>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</si>
  <si>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</si>
  <si>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</si>
  <si>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</si>
  <si>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</si>
  <si>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</si>
  <si>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</si>
  <si>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</si>
  <si>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</si>
  <si>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</si>
  <si>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</si>
  <si>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</si>
  <si>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</si>
  <si>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</si>
  <si>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</si>
  <si>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</si>
  <si>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</si>
  <si>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</si>
  <si>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</si>
  <si>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</si>
  <si>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</si>
  <si>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</si>
  <si>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</si>
  <si>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</si>
  <si>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</si>
  <si>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</si>
  <si>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</si>
  <si>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</si>
  <si>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</si>
  <si>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</si>
  <si>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</si>
  <si>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</si>
  <si>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</si>
  <si>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</si>
  <si>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</si>
  <si>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</si>
  <si>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</si>
  <si>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</si>
  <si>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</si>
  <si>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</si>
  <si>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</si>
  <si>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</si>
  <si>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</si>
  <si>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</si>
  <si>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</si>
  <si>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</si>
  <si>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</si>
  <si>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</si>
  <si>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</si>
  <si>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</si>
  <si>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</si>
  <si>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</si>
  <si>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</si>
  <si>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</si>
  <si>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</si>
  <si>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</si>
  <si>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</si>
  <si>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</si>
  <si>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</si>
  <si>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</si>
  <si>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</si>
  <si>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</si>
  <si>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</si>
  <si>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</si>
  <si>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</si>
  <si>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</si>
  <si>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</si>
  <si>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</si>
  <si>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</si>
  <si>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</si>
  <si>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</si>
  <si>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</si>
  <si>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</si>
  <si>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</si>
  <si>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</si>
  <si>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</si>
  <si>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</si>
  <si>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</si>
  <si>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</si>
  <si>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</si>
  <si>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</si>
  <si>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</si>
  <si>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</si>
  <si>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</si>
  <si>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</si>
  <si>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</si>
  <si>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</si>
  <si>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</si>
  <si>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</si>
  <si>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</si>
  <si>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</si>
  <si>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</si>
  <si>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</si>
  <si>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</si>
  <si>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</si>
  <si>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</si>
  <si>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</si>
  <si>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</si>
  <si>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</si>
  <si>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</si>
  <si>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</si>
  <si>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</si>
  <si>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</si>
  <si>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</si>
  <si>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</si>
  <si>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</si>
  <si>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</si>
  <si>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</si>
  <si>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</si>
  <si>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</si>
  <si>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</si>
  <si>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</si>
  <si>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</si>
  <si>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</si>
  <si>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</si>
  <si>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</si>
  <si>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</si>
  <si>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</si>
  <si>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</si>
  <si>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</si>
  <si>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</si>
  <si>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</si>
  <si>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</si>
  <si>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</si>
  <si>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</si>
  <si>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</si>
  <si>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</si>
  <si>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</si>
  <si>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</si>
  <si>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</si>
  <si>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</si>
  <si>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</si>
  <si>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</si>
  <si>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</si>
  <si>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</si>
  <si>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</si>
  <si>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</si>
  <si>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</si>
  <si>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</si>
  <si>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</si>
  <si>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</si>
  <si>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</si>
  <si>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</si>
  <si>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</si>
  <si>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</si>
  <si>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</si>
  <si>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</si>
  <si>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</si>
  <si>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</si>
  <si>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</si>
  <si>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</si>
  <si>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</si>
  <si>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</si>
  <si>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</si>
  <si>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</si>
  <si>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</si>
  <si>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</si>
  <si>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</si>
  <si>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</si>
  <si>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</si>
  <si>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</si>
  <si>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</si>
  <si>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</si>
  <si>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</si>
  <si>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</si>
  <si>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</si>
  <si>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</si>
  <si>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</si>
  <si>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</si>
  <si>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</si>
  <si>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</si>
  <si>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</si>
  <si>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</si>
  <si>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</si>
  <si>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</si>
  <si>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</si>
  <si>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</si>
  <si>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</si>
  <si>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</si>
  <si>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</si>
  <si>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</si>
  <si>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</si>
  <si>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</si>
  <si>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</si>
  <si>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</si>
  <si>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</si>
  <si>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</si>
  <si>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</si>
  <si>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</si>
  <si>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</si>
  <si>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</si>
  <si>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</si>
  <si>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</si>
  <si>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</si>
  <si>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</si>
  <si>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</si>
  <si>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</si>
  <si>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</si>
  <si>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</si>
  <si>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</si>
  <si>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</si>
  <si>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</si>
  <si>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</si>
  <si>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</si>
  <si>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</si>
  <si>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</si>
  <si>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</si>
  <si>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</si>
  <si>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</si>
  <si>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</si>
  <si>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</si>
  <si>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</si>
  <si>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</si>
  <si>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</si>
  <si>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</si>
  <si>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</si>
  <si>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</si>
  <si>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</si>
  <si>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</si>
  <si>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</si>
  <si>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</si>
  <si>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</si>
  <si>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</si>
  <si>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</si>
  <si>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</si>
  <si>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</si>
  <si>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</si>
  <si>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</si>
  <si>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</si>
  <si>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</si>
  <si>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</si>
  <si>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</si>
  <si>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</si>
  <si>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</si>
  <si>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</si>
  <si>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</si>
  <si>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</si>
  <si>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</si>
  <si>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</si>
  <si>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</si>
  <si>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</si>
  <si>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</si>
  <si>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</si>
  <si>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</si>
  <si>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</si>
  <si>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</si>
  <si>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</si>
  <si>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</si>
  <si>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</si>
  <si>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</si>
  <si>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</si>
  <si>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</si>
  <si>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</si>
  <si>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</si>
  <si>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</si>
  <si>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</si>
  <si>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</si>
  <si>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</si>
  <si>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</si>
  <si>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</si>
  <si>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</si>
  <si>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</si>
  <si>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</si>
  <si>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</si>
  <si>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</si>
  <si>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</si>
  <si>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</si>
  <si>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</si>
  <si>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</si>
  <si>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</si>
  <si>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</si>
  <si>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</si>
  <si>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</si>
  <si>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</si>
  <si>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</si>
  <si>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</si>
  <si>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</si>
  <si>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</si>
  <si>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</si>
  <si>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</si>
  <si>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</si>
  <si>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</si>
  <si>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</si>
  <si>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</si>
  <si>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</si>
  <si>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</si>
  <si>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</si>
  <si>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</si>
  <si>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</si>
  <si>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</si>
  <si>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</si>
  <si>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</si>
  <si>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</si>
  <si>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</si>
  <si>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</si>
  <si>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</si>
  <si>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</si>
  <si>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</si>
  <si>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</si>
  <si>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</si>
  <si>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</si>
  <si>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</si>
  <si>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</si>
  <si>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</si>
  <si>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</si>
  <si>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</si>
  <si>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</si>
  <si>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</si>
  <si>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</si>
  <si>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</si>
  <si>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</si>
  <si>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</si>
  <si>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</si>
  <si>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</si>
  <si>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</si>
  <si>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</si>
  <si>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</si>
  <si>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</si>
  <si>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</si>
  <si>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</si>
  <si>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</si>
  <si>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</si>
  <si>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</si>
  <si>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</si>
  <si>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</si>
  <si>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</si>
  <si>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</si>
  <si>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</si>
  <si>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</si>
  <si>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</si>
  <si>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</si>
  <si>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</si>
  <si>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</si>
  <si>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</si>
  <si>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</si>
  <si>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</si>
  <si>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</si>
  <si>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</si>
  <si>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</si>
  <si>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</si>
  <si>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</si>
  <si>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</si>
  <si>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</si>
  <si>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</si>
  <si>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</si>
  <si>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</si>
  <si>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</si>
  <si>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</si>
  <si>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</si>
  <si>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</si>
  <si>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</si>
  <si>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</si>
  <si>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</si>
  <si>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</si>
  <si>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</si>
  <si>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</si>
  <si>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</si>
  <si>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</si>
  <si>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</si>
  <si>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</si>
  <si>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</si>
  <si>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</si>
  <si>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</si>
  <si>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</si>
  <si>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</si>
  <si>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</si>
  <si>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</si>
  <si>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</si>
  <si>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</si>
  <si>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</si>
  <si>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</si>
  <si>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</si>
  <si>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</si>
  <si>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</si>
  <si>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</si>
  <si>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</si>
  <si>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</si>
  <si>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</si>
  <si>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</si>
  <si>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</si>
  <si>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</si>
  <si>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</si>
  <si>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</si>
  <si>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</si>
  <si>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</si>
  <si>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</si>
  <si>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</si>
  <si>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</si>
  <si>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</si>
  <si>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</si>
  <si>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</si>
  <si>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</si>
  <si>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</si>
  <si>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</si>
  <si>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</si>
  <si>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</si>
  <si>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</si>
  <si>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</si>
  <si>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</si>
  <si>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</si>
  <si>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</si>
  <si>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</si>
  <si>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</si>
  <si>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</si>
  <si>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</si>
  <si>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</si>
  <si>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</si>
  <si>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</si>
  <si>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</si>
  <si>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</si>
  <si>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</si>
  <si>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</si>
  <si>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</si>
  <si>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</si>
  <si>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</si>
  <si>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</si>
  <si>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</si>
  <si>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</si>
  <si>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</si>
  <si>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</si>
  <si>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</si>
  <si>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</si>
  <si>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</si>
  <si>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</si>
  <si>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</si>
  <si>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</si>
  <si>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</si>
  <si>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</si>
  <si>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</si>
  <si>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</si>
  <si>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</si>
  <si>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</si>
  <si>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</si>
  <si>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</si>
  <si>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</si>
  <si>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</si>
  <si>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</si>
  <si>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</si>
  <si>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</si>
  <si>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</si>
  <si>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</si>
  <si>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</si>
  <si>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</si>
  <si>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</si>
  <si>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</si>
  <si>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</si>
  <si>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</si>
  <si>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</si>
  <si>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</si>
  <si>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</si>
  <si>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</si>
  <si>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</si>
  <si>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</si>
  <si>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</si>
  <si>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</si>
  <si>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</si>
  <si>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</si>
  <si>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</si>
  <si>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</si>
  <si>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</si>
  <si>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</si>
  <si>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</si>
  <si>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</si>
  <si>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</si>
  <si>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</si>
  <si>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</si>
  <si>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</si>
  <si>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</si>
  <si>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</si>
  <si>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</si>
  <si>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</si>
  <si>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</si>
  <si>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</si>
  <si>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</si>
  <si>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</si>
  <si>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</si>
  <si>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</si>
  <si>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</si>
  <si>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</si>
  <si>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</si>
  <si>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</si>
  <si>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</si>
  <si>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</si>
  <si>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</si>
  <si>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</si>
  <si>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</si>
  <si>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</si>
  <si>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</si>
  <si>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</si>
  <si>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</si>
  <si>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</si>
  <si>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</si>
  <si>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</si>
  <si>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</si>
  <si>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</si>
  <si>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</si>
  <si>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</si>
  <si>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</si>
  <si>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</si>
  <si>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</si>
  <si>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</si>
  <si>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</si>
  <si>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</si>
  <si>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</si>
  <si>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</si>
  <si>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</si>
  <si>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</si>
  <si>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</si>
  <si>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</si>
  <si>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</si>
  <si>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</si>
  <si>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</si>
  <si>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</si>
  <si>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</si>
  <si>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</si>
  <si>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</si>
  <si>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</si>
  <si>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</si>
  <si>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</si>
  <si>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</si>
  <si>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</si>
  <si>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</si>
  <si>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</si>
  <si>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</si>
  <si>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</si>
  <si>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</si>
  <si>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</si>
  <si>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</si>
  <si>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</si>
  <si>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</si>
  <si>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</si>
  <si>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</si>
  <si>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</si>
  <si>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</si>
  <si>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</si>
  <si>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</si>
  <si>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</si>
  <si>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</si>
  <si>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</si>
  <si>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</si>
  <si>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</si>
  <si>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</si>
  <si>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</si>
  <si>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</si>
  <si>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</si>
  <si>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</si>
  <si>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</si>
  <si>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</si>
  <si>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</si>
  <si>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</si>
  <si>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</si>
  <si>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</si>
  <si>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</si>
  <si>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</si>
  <si>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</si>
  <si>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</si>
  <si>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</si>
  <si>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</si>
  <si>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</si>
  <si>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</si>
  <si>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</si>
  <si>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</si>
  <si>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</si>
  <si>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</si>
  <si>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</si>
  <si>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</si>
  <si>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</si>
  <si>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</si>
  <si>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</si>
  <si>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</si>
  <si>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</si>
  <si>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</si>
  <si>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</si>
  <si>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</si>
  <si>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</si>
  <si>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</si>
  <si>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</si>
  <si>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</si>
  <si>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</si>
  <si>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</si>
  <si>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</si>
  <si>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</si>
  <si>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</si>
  <si>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</si>
  <si>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</si>
  <si>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</si>
  <si>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</si>
  <si>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</si>
  <si>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</si>
  <si>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</si>
  <si>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</si>
  <si>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</si>
  <si>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</si>
  <si>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</si>
  <si>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</si>
  <si>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</si>
  <si>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</si>
  <si>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</si>
  <si>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</si>
  <si>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</si>
  <si>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</si>
  <si>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</si>
  <si>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</si>
  <si>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</si>
  <si>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</si>
  <si>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</si>
  <si>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</si>
  <si>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</si>
  <si>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</si>
  <si>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</si>
  <si>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</si>
  <si>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</si>
  <si>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</si>
  <si>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</si>
  <si>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</si>
  <si>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</si>
  <si>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</si>
  <si>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</si>
  <si>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</si>
  <si>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</si>
  <si>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</si>
  <si>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</si>
  <si>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</si>
  <si>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</si>
  <si>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</si>
  <si>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</si>
  <si>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</si>
  <si>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</si>
  <si>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</si>
  <si>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</si>
  <si>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</si>
  <si>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</si>
  <si>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</si>
  <si>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</si>
  <si>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</si>
  <si>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</si>
  <si>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</si>
  <si>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</si>
  <si>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</si>
  <si>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</si>
  <si>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</si>
  <si>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</si>
  <si>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</si>
  <si>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</si>
  <si>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</si>
  <si>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</si>
  <si>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</si>
  <si>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</si>
  <si>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</si>
  <si>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</si>
  <si>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</si>
  <si>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</si>
  <si>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</si>
  <si>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</si>
  <si>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</si>
  <si>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</si>
  <si>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</si>
  <si>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</si>
  <si>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</si>
  <si>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</si>
  <si>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</si>
  <si>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</si>
  <si>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</si>
  <si>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</si>
  <si>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</si>
  <si>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</si>
  <si>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</si>
  <si>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</si>
  <si>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</si>
  <si>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</si>
  <si>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</si>
  <si>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</si>
  <si>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</si>
  <si>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</si>
  <si>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</si>
  <si>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</si>
  <si>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</si>
  <si>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</si>
  <si>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</si>
  <si>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</si>
  <si>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</si>
  <si>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</si>
  <si>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</si>
  <si>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</si>
  <si>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</si>
  <si>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</si>
  <si>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</si>
  <si>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</si>
  <si>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</si>
  <si>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</si>
  <si>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</si>
  <si>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</si>
  <si>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</si>
  <si>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</si>
  <si>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</si>
  <si>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</si>
  <si>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</si>
  <si>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</si>
  <si>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</si>
  <si>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</si>
  <si>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</si>
  <si>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</si>
  <si>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</si>
  <si>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</si>
  <si>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</si>
  <si>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</si>
  <si>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</si>
  <si>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</si>
  <si>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</si>
  <si>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</si>
  <si>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</si>
  <si>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</si>
  <si>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</si>
  <si>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</si>
  <si>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</si>
  <si>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</si>
  <si>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</si>
  <si>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</si>
  <si>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</si>
  <si>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</si>
  <si>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</si>
  <si>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</si>
  <si>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</si>
  <si>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</si>
  <si>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</si>
  <si>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</si>
  <si>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</si>
  <si>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</si>
  <si>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</si>
  <si>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</si>
  <si>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</si>
  <si>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</si>
  <si>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</si>
  <si>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</si>
  <si>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</si>
  <si>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</si>
  <si>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</si>
  <si>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</si>
  <si>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</si>
  <si>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</si>
  <si>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</si>
  <si>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</si>
  <si>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</si>
  <si>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</si>
  <si>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</si>
  <si>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</si>
  <si>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</si>
  <si>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</si>
  <si>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</si>
  <si>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</si>
  <si>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</si>
  <si>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</si>
  <si>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</si>
  <si>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</si>
  <si>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</si>
  <si>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</si>
  <si>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</si>
  <si>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</si>
  <si>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</si>
  <si>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</si>
  <si>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</si>
  <si>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</si>
  <si>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</si>
  <si>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</si>
  <si>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</si>
  <si>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</si>
  <si>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</si>
  <si>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</si>
  <si>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</si>
  <si>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</si>
  <si>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</si>
  <si>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</si>
  <si>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</si>
  <si>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</si>
  <si>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</si>
  <si>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</si>
  <si>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</si>
  <si>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</si>
  <si>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</si>
  <si>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</si>
  <si>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</si>
  <si>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</si>
  <si>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</si>
  <si>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</si>
  <si>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</si>
  <si>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</si>
  <si>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</si>
  <si>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</si>
  <si>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</si>
  <si>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</si>
  <si>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</si>
  <si>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</si>
  <si>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</si>
  <si>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</si>
  <si>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</si>
  <si>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</si>
  <si>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</si>
  <si>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</si>
  <si>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</si>
  <si>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</si>
  <si>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</si>
  <si>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</si>
  <si>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</si>
  <si>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</si>
  <si>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</si>
  <si>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</si>
  <si>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</si>
  <si>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</si>
  <si>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</si>
  <si>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</si>
  <si>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</si>
  <si>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</si>
  <si>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</si>
  <si>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</si>
  <si>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</si>
  <si>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</si>
  <si>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</si>
  <si>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</si>
  <si>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</si>
  <si>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</si>
  <si>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</si>
  <si>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</si>
  <si>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</si>
  <si>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</si>
  <si>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</si>
  <si>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</si>
  <si>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</si>
  <si>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</si>
  <si>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</si>
  <si>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</si>
  <si>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</si>
  <si>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</si>
  <si>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</si>
  <si>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</si>
  <si>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</si>
  <si>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</si>
  <si>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</si>
  <si>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</si>
  <si>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</si>
  <si>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</si>
  <si>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</si>
  <si>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</si>
  <si>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</si>
  <si>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</si>
  <si>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</si>
  <si>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</si>
  <si>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</si>
  <si>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</si>
  <si>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</si>
  <si>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</si>
  <si>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</si>
  <si>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</si>
  <si>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</si>
  <si>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</si>
  <si>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</si>
  <si>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</si>
  <si>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</si>
  <si>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</si>
  <si>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</si>
  <si>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</si>
  <si>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</si>
  <si>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</si>
  <si>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</si>
  <si>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</si>
  <si>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</si>
  <si>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</si>
  <si>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</si>
  <si>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</si>
  <si>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</si>
  <si>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</si>
  <si>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</si>
  <si>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</si>
  <si>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</si>
  <si>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</si>
  <si>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</si>
  <si>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</si>
  <si>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</si>
  <si>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</si>
  <si>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</si>
  <si>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</si>
  <si>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</si>
  <si>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</si>
  <si>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</si>
  <si>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</si>
  <si>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</si>
  <si>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</si>
  <si>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</si>
  <si>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</si>
  <si>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</si>
  <si>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</si>
  <si>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</si>
  <si>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</si>
  <si>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</si>
  <si>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</si>
  <si>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</si>
  <si>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</si>
  <si>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</si>
  <si>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</si>
  <si>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</si>
  <si>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</si>
  <si>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</si>
  <si>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</si>
  <si>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</si>
  <si>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</si>
  <si>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</si>
  <si>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</si>
  <si>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</si>
  <si>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</si>
  <si>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</si>
  <si>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</si>
  <si>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</si>
  <si>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</si>
  <si>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</si>
  <si>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</si>
  <si>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</si>
  <si>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</si>
  <si>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</si>
  <si>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</si>
  <si>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</si>
  <si>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</si>
  <si>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</si>
  <si>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</si>
  <si>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</si>
  <si>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</si>
  <si>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</si>
  <si>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</si>
  <si>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</si>
  <si>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</si>
  <si>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</si>
  <si>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</si>
  <si>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</si>
  <si>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</si>
  <si>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</si>
  <si>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</si>
  <si>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</si>
  <si>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</si>
  <si>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</si>
  <si>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</si>
  <si>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</si>
  <si>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</si>
  <si>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</si>
  <si>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</si>
  <si>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</si>
  <si>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</si>
  <si>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</si>
  <si>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</si>
  <si>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</si>
  <si>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</si>
  <si>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</si>
  <si>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</si>
  <si>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</si>
  <si>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</si>
  <si>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</si>
  <si>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</si>
  <si>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</si>
  <si>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</si>
  <si>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</si>
  <si>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</si>
  <si>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</si>
  <si>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</si>
  <si>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</si>
  <si>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</si>
  <si>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</si>
  <si>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</si>
  <si>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</si>
  <si>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</si>
  <si>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</si>
  <si>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</si>
  <si>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</si>
  <si>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</si>
  <si>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</si>
  <si>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</si>
  <si>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</si>
  <si>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</si>
  <si>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</si>
  <si>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</si>
  <si>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</si>
  <si>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</si>
  <si>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</si>
  <si>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</si>
  <si>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</si>
  <si>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</si>
  <si>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</si>
  <si>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</si>
  <si>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</si>
  <si>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</si>
  <si>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</si>
  <si>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</si>
  <si>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</si>
  <si>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</si>
  <si>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</si>
  <si>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</si>
  <si>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</si>
  <si>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</si>
  <si>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</si>
  <si>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</si>
  <si>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</si>
  <si>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</si>
  <si>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</si>
  <si>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</si>
  <si>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</si>
  <si>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</si>
  <si>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</si>
  <si>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</si>
  <si>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</si>
  <si>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</si>
  <si>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</si>
  <si>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</si>
  <si>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</si>
  <si>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</si>
  <si>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</si>
  <si>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</si>
  <si>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</si>
  <si>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</si>
  <si>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</si>
  <si>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</si>
  <si>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</si>
  <si>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</si>
  <si>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</si>
  <si>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</si>
  <si>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</si>
  <si>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</si>
  <si>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</si>
  <si>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</si>
  <si>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</si>
  <si>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</si>
  <si>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</si>
  <si>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</si>
  <si>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</si>
  <si>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</si>
  <si>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</si>
  <si>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</si>
  <si>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</si>
  <si>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</si>
  <si>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</si>
  <si>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</si>
  <si>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</si>
  <si>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</si>
  <si>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</si>
  <si>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</si>
  <si>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</si>
  <si>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</si>
  <si>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</si>
  <si>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</si>
  <si>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</si>
  <si>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</si>
  <si>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</si>
  <si>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</si>
  <si>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</si>
  <si>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</si>
  <si>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</si>
  <si>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</si>
  <si>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</si>
  <si>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</si>
  <si>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</si>
  <si>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</si>
  <si>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</si>
  <si>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</si>
  <si>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</si>
  <si>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</si>
  <si>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</si>
  <si>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</si>
  <si>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</si>
  <si>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</si>
  <si>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</si>
  <si>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</si>
  <si>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</si>
  <si>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</si>
  <si>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</si>
  <si>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</si>
  <si>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</si>
  <si>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</si>
  <si>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</si>
  <si>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</si>
  <si>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</si>
  <si>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</si>
  <si>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</si>
  <si>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</si>
  <si>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</si>
  <si>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</si>
  <si>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</si>
  <si>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</si>
  <si>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</si>
  <si>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</si>
  <si>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</si>
  <si>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</si>
  <si>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</si>
  <si>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</si>
  <si>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</si>
  <si>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</si>
  <si>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</si>
  <si>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</si>
  <si>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</si>
  <si>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</si>
  <si>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</si>
  <si>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</si>
  <si>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</si>
  <si>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</si>
  <si>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</si>
  <si>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</si>
  <si>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</si>
  <si>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</si>
  <si>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</si>
  <si>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</si>
  <si>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</si>
  <si>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</si>
  <si>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</si>
  <si>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</si>
  <si>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</si>
  <si>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</si>
  <si>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</si>
  <si>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</si>
  <si>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</si>
  <si>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</si>
  <si>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</si>
  <si>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</si>
  <si>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</si>
  <si>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</si>
  <si>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</si>
  <si>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</si>
  <si>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</si>
  <si>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</si>
  <si>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</si>
  <si>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</si>
  <si>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</si>
  <si>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</si>
  <si>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</si>
  <si>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</si>
  <si>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</si>
  <si>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</si>
  <si>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</si>
  <si>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</si>
  <si>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</si>
  <si>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</si>
  <si>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</si>
  <si>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</si>
  <si>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</si>
  <si>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</si>
  <si>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</si>
  <si>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</si>
  <si>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</si>
  <si>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</si>
  <si>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</si>
  <si>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</si>
  <si>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</si>
  <si>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</si>
  <si>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</si>
  <si>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</si>
  <si>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</si>
  <si>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</si>
  <si>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</si>
  <si>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</si>
  <si>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</si>
  <si>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</si>
  <si>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</si>
  <si>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</si>
  <si>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</si>
  <si>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</si>
  <si>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</si>
  <si>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</si>
  <si>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</si>
  <si>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</si>
  <si>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</si>
  <si>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</si>
  <si>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</si>
  <si>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</si>
  <si>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</si>
  <si>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</si>
  <si>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</si>
  <si>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</si>
  <si>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</si>
  <si>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</si>
  <si>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</si>
  <si>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</si>
  <si>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</si>
  <si>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</si>
  <si>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</si>
  <si>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</si>
  <si>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</si>
  <si>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</si>
  <si>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</si>
  <si>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</si>
  <si>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</si>
  <si>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</si>
  <si>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</si>
  <si>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</si>
  <si>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</si>
  <si>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</si>
  <si>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</si>
  <si>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</si>
  <si>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</si>
  <si>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</si>
  <si>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</si>
  <si>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</si>
  <si>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</si>
  <si>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</si>
  <si>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</si>
  <si>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</si>
  <si>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</si>
  <si>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</si>
  <si>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</si>
  <si>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</si>
  <si>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</si>
  <si>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</si>
  <si>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</si>
  <si>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</si>
  <si>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</si>
  <si>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</si>
  <si>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</si>
  <si>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</si>
  <si>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</si>
  <si>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</si>
  <si>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</si>
  <si>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</si>
  <si>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</si>
  <si>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</si>
  <si>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</si>
  <si>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</si>
  <si>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</si>
  <si>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</si>
  <si>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</si>
  <si>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</si>
  <si>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</si>
  <si>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</si>
  <si>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</si>
  <si>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</si>
  <si>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</si>
  <si>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</si>
  <si>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</si>
  <si>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</si>
  <si>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</si>
  <si>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</si>
  <si>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</si>
  <si>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</si>
  <si>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</si>
  <si>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</si>
  <si>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</si>
  <si>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</si>
  <si>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</si>
  <si>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</si>
  <si>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</si>
  <si>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</si>
  <si>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</si>
  <si>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</si>
  <si>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</si>
  <si>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</si>
  <si>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</si>
  <si>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</si>
  <si>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</si>
  <si>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</si>
  <si>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</si>
  <si>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</si>
  <si>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</si>
  <si>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</si>
  <si>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</si>
  <si>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</si>
  <si>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</si>
  <si>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</si>
  <si>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</si>
  <si>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</si>
  <si>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</si>
  <si>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</si>
  <si>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</si>
  <si>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</si>
  <si>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</si>
  <si>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</si>
  <si>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</si>
  <si>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</si>
  <si>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</si>
  <si>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</si>
  <si>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</si>
  <si>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</si>
  <si>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</si>
  <si>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</si>
  <si>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</si>
  <si>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</si>
  <si>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</si>
  <si>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</si>
  <si>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</si>
  <si>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</si>
  <si>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</si>
  <si>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</si>
  <si>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</si>
  <si>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</si>
  <si>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</si>
  <si>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</si>
  <si>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</si>
  <si>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</si>
  <si>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</si>
  <si>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</si>
  <si>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</si>
  <si>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</si>
  <si>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</si>
  <si>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</si>
  <si>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</si>
  <si>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</si>
  <si>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</si>
  <si>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</si>
  <si>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</si>
  <si>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</si>
  <si>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</si>
  <si>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</si>
  <si>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</si>
  <si>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</si>
  <si>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</si>
  <si>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</si>
  <si>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</si>
  <si>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</si>
  <si>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</si>
  <si>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</si>
  <si>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</si>
  <si>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</si>
  <si>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</si>
  <si>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</si>
  <si>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</si>
  <si>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</si>
  <si>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</si>
  <si>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</si>
  <si>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</si>
  <si>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</si>
  <si>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</si>
  <si>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</si>
  <si>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</si>
  <si>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</si>
  <si>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</si>
  <si>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</si>
  <si>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</si>
  <si>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</si>
  <si>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</si>
  <si>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</si>
  <si>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</si>
  <si>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</si>
  <si>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</si>
  <si>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</si>
  <si>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</si>
  <si>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</si>
  <si>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</si>
  <si>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</si>
  <si>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</si>
  <si>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</si>
  <si>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</si>
  <si>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</si>
  <si>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</si>
  <si>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</si>
  <si>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</si>
  <si>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</si>
  <si>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</si>
  <si>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</si>
  <si>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</si>
  <si>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</si>
  <si>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</si>
  <si>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</si>
  <si>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</si>
  <si>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</si>
  <si>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</si>
  <si>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</si>
  <si>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</si>
  <si>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</si>
  <si>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</si>
  <si>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</si>
  <si>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</si>
  <si>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</si>
  <si>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</si>
  <si>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</si>
  <si>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</si>
  <si>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</si>
  <si>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</si>
  <si>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</si>
  <si>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</si>
  <si>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</si>
  <si>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</si>
  <si>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</si>
  <si>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</si>
  <si>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</si>
  <si>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</si>
  <si>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</si>
  <si>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</si>
  <si>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</si>
  <si>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</si>
  <si>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</si>
  <si>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</si>
  <si>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</si>
  <si>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</si>
  <si>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</si>
  <si>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</si>
  <si>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</si>
  <si>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</si>
  <si>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</si>
  <si>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</si>
  <si>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</si>
  <si>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</si>
  <si>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</si>
  <si>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</si>
  <si>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</si>
  <si>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</si>
  <si>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</si>
  <si>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</si>
  <si>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</si>
  <si>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</si>
  <si>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</si>
  <si>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</si>
  <si>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</si>
  <si>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</si>
  <si>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</si>
  <si>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</si>
  <si>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</si>
  <si>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</si>
  <si>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</si>
  <si>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</si>
  <si>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</si>
  <si>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</si>
  <si>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</si>
  <si>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</si>
  <si>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</si>
  <si>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</si>
  <si>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</si>
  <si>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</si>
  <si>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</si>
  <si>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</si>
  <si>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</si>
  <si>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</si>
  <si>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</si>
  <si>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</si>
  <si>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</si>
  <si>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</si>
  <si>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</si>
  <si>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</si>
  <si>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</si>
  <si>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</si>
  <si>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</si>
  <si>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</si>
  <si>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</si>
  <si>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</si>
  <si>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</si>
  <si>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</si>
  <si>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</si>
  <si>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</si>
  <si>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</si>
  <si>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</si>
  <si>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</si>
  <si>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</si>
  <si>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</si>
  <si>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</si>
  <si>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</si>
  <si>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</si>
  <si>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</si>
  <si>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</si>
  <si>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</si>
  <si>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</si>
  <si>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</si>
  <si>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</si>
  <si>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</si>
  <si>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</si>
  <si>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</si>
  <si>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</si>
  <si>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</si>
  <si>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</si>
  <si>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</si>
  <si>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</si>
  <si>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</si>
  <si>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</si>
  <si>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</si>
  <si>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</si>
  <si>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</si>
  <si>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</si>
  <si>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</si>
  <si>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</si>
  <si>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</si>
  <si>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</si>
  <si>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</si>
  <si>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</si>
  <si>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</si>
  <si>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</si>
  <si>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</si>
  <si>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</si>
  <si>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</si>
  <si>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</si>
  <si>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</si>
  <si>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</si>
  <si>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</si>
  <si>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</si>
  <si>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</si>
  <si>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</si>
  <si>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</si>
  <si>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</si>
  <si>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</si>
  <si>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</si>
  <si>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</si>
  <si>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</si>
  <si>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</si>
  <si>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</si>
  <si>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</si>
  <si>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</si>
  <si>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</si>
  <si>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</si>
  <si>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</si>
  <si>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</si>
  <si>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</si>
  <si>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</si>
  <si>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</si>
  <si>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</si>
  <si>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</si>
  <si>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</si>
  <si>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</si>
  <si>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</si>
  <si>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</si>
  <si>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</si>
  <si>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</si>
  <si>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</si>
  <si>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</si>
  <si>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</si>
  <si>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</si>
  <si>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</si>
  <si>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</si>
  <si>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</si>
  <si>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</si>
  <si>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</si>
  <si>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</si>
  <si>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</si>
  <si>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</si>
  <si>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</si>
  <si>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</si>
  <si>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</si>
  <si>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</si>
  <si>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</si>
  <si>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</si>
  <si>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</si>
  <si>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</si>
  <si>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</si>
  <si>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</si>
  <si>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</si>
  <si>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</si>
  <si>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</si>
  <si>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</si>
  <si>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</si>
  <si>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</si>
  <si>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</si>
  <si>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</si>
  <si>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</si>
  <si>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</si>
  <si>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</si>
  <si>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</si>
  <si>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</si>
  <si>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</si>
  <si>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</si>
  <si>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</si>
  <si>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</si>
  <si>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</si>
  <si>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</si>
  <si>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</si>
  <si>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</si>
  <si>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</si>
  <si>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</si>
  <si>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</si>
  <si>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</si>
  <si>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</si>
  <si>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</si>
  <si>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</si>
  <si>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</si>
  <si>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</si>
  <si>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</si>
  <si>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</si>
  <si>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</si>
  <si>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</si>
  <si>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</si>
  <si>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</si>
  <si>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</si>
  <si>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</si>
  <si>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</si>
  <si>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</si>
  <si>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</si>
  <si>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</si>
  <si>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</si>
  <si>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</si>
  <si>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</si>
  <si>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</si>
  <si>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</si>
  <si>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</si>
  <si>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</si>
  <si>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</si>
  <si>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</si>
  <si>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</si>
  <si>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</si>
  <si>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</si>
  <si>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</si>
  <si>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</si>
  <si>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</si>
  <si>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</si>
  <si>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</si>
  <si>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</si>
  <si>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</si>
  <si>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</si>
  <si>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</si>
  <si>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</si>
  <si>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</si>
  <si>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</si>
  <si>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</si>
  <si>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</si>
  <si>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</si>
  <si>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</si>
  <si>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</si>
  <si>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</si>
  <si>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</si>
  <si>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</si>
  <si>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</si>
  <si>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</si>
  <si>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</si>
  <si>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</si>
  <si>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</si>
  <si>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</si>
  <si>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</si>
  <si>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</si>
  <si>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</si>
  <si>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</si>
  <si>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</si>
  <si>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</si>
  <si>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</si>
  <si>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</si>
  <si>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</si>
  <si>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</si>
  <si>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</si>
  <si>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</si>
  <si>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</si>
  <si>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</si>
  <si>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</si>
  <si>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</si>
  <si>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</si>
  <si>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</si>
  <si>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</si>
  <si>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</si>
  <si>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</si>
  <si>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</si>
  <si>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</si>
  <si>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</si>
  <si>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</si>
  <si>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</si>
  <si>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</si>
  <si>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</si>
  <si>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</si>
  <si>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</si>
  <si>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</si>
  <si>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</si>
  <si>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</si>
  <si>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</si>
  <si>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</si>
  <si>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</si>
  <si>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</si>
  <si>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</si>
  <si>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</si>
  <si>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</si>
  <si>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</si>
  <si>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</si>
  <si>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</si>
  <si>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</si>
  <si>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</si>
  <si>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</si>
  <si>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</si>
  <si>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</si>
  <si>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</si>
  <si>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</si>
  <si>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</si>
  <si>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</si>
  <si>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</si>
  <si>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</si>
  <si>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</si>
  <si>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</si>
  <si>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</si>
  <si>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</si>
  <si>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</si>
  <si>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</si>
  <si>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</si>
  <si>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</si>
  <si>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</si>
  <si>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</si>
  <si>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</si>
  <si>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</si>
  <si>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</si>
  <si>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</si>
  <si>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</si>
  <si>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</si>
  <si>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</si>
  <si>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</si>
  <si>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</si>
  <si>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</si>
  <si>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</si>
  <si>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</si>
  <si>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</si>
  <si>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</si>
  <si>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</si>
  <si>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</si>
  <si>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</si>
  <si>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</si>
  <si>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</si>
  <si>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</si>
  <si>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</si>
  <si>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</si>
  <si>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</si>
  <si>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</si>
  <si>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</si>
  <si>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</si>
  <si>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</si>
  <si>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</si>
  <si>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</si>
  <si>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</si>
  <si>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</si>
  <si>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</si>
  <si>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</si>
  <si>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</si>
  <si>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</si>
  <si>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</si>
  <si>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</si>
  <si>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</si>
  <si>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</si>
  <si>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</si>
  <si>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</si>
  <si>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</si>
  <si>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</si>
  <si>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</si>
  <si>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</si>
  <si>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</si>
  <si>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</si>
  <si>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</si>
  <si>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</si>
  <si>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</si>
  <si>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</si>
  <si>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</si>
  <si>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</si>
  <si>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</si>
  <si>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</si>
  <si>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</si>
  <si>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</si>
  <si>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</si>
  <si>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</si>
  <si>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</si>
  <si>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</si>
  <si>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</si>
  <si>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</si>
  <si>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</si>
  <si>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</si>
  <si>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</si>
  <si>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</si>
  <si>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</si>
  <si>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</si>
  <si>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</si>
  <si>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</si>
  <si>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</si>
  <si>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</si>
  <si>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</si>
  <si>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</si>
  <si>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</si>
  <si>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</si>
  <si>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</si>
  <si>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</si>
  <si>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</si>
  <si>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</si>
  <si>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</si>
  <si>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</si>
  <si>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</si>
  <si>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</si>
  <si>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</si>
  <si>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</si>
  <si>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</si>
  <si>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</si>
  <si>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</si>
  <si>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</si>
  <si>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</si>
  <si>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</si>
  <si>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</si>
  <si>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</si>
  <si>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</si>
  <si>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</si>
  <si>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</si>
  <si>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</si>
  <si>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</si>
  <si>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</si>
  <si>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</si>
  <si>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</si>
  <si>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</si>
  <si>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</si>
  <si>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</si>
  <si>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</si>
  <si>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</si>
  <si>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</si>
  <si>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</si>
  <si>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</si>
  <si>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</si>
  <si>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</si>
  <si>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</si>
  <si>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</si>
  <si>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</si>
  <si>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</si>
  <si>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</si>
  <si>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</si>
  <si>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</si>
  <si>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</si>
  <si>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</si>
  <si>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</si>
  <si>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</si>
  <si>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</si>
  <si>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</si>
  <si>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</si>
  <si>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</si>
  <si>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</si>
  <si>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</si>
  <si>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</si>
  <si>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</si>
  <si>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</si>
  <si>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</si>
  <si>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</si>
  <si>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</si>
  <si>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</si>
  <si>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</si>
  <si>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</si>
  <si>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</si>
  <si>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</si>
  <si>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</si>
  <si>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</si>
  <si>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</si>
  <si>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</si>
  <si>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</si>
  <si>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</si>
  <si>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</si>
  <si>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</si>
  <si>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</si>
  <si>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</si>
  <si>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</si>
  <si>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</si>
  <si>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</si>
  <si>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</si>
  <si>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</si>
  <si>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</si>
  <si>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</si>
  <si>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</si>
  <si>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</si>
  <si>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</si>
  <si>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</si>
  <si>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</si>
  <si>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</si>
  <si>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</si>
  <si>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</si>
  <si>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</si>
  <si>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</si>
  <si>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</si>
  <si>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</si>
  <si>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</si>
  <si>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</si>
  <si>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</si>
  <si>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</si>
  <si>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</si>
  <si>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</si>
  <si>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</si>
  <si>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</si>
  <si>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</si>
  <si>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</si>
  <si>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</si>
  <si>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</si>
  <si>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</si>
  <si>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</si>
  <si>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</si>
  <si>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</si>
  <si>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</si>
  <si>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</si>
  <si>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</si>
  <si>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</si>
  <si>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</si>
  <si>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</si>
  <si>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</si>
  <si>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</si>
  <si>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</si>
  <si>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</si>
  <si>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</si>
  <si>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</si>
  <si>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</si>
  <si>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</si>
  <si>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</si>
  <si>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</si>
  <si>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</si>
  <si>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</si>
  <si>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</si>
  <si>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</si>
  <si>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</si>
  <si>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</si>
  <si>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</si>
  <si>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</si>
  <si>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</si>
  <si>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</si>
  <si>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</si>
  <si>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</si>
  <si>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</si>
  <si>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</si>
  <si>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</si>
  <si>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</si>
  <si>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</si>
  <si>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</si>
  <si>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</si>
  <si>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</si>
  <si>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</si>
  <si>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</si>
  <si>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</si>
  <si>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</si>
  <si>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</si>
  <si>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</si>
  <si>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</si>
  <si>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</si>
  <si>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</si>
  <si>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</si>
  <si>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</si>
  <si>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</si>
  <si>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</si>
  <si>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</si>
  <si>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</si>
  <si>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</si>
  <si>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</si>
  <si>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</si>
  <si>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</si>
  <si>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</si>
  <si>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</si>
  <si>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</si>
  <si>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</si>
  <si>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</si>
  <si>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</si>
  <si>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</si>
  <si>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</si>
  <si>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</si>
  <si>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</si>
  <si>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</si>
  <si>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</si>
  <si>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</si>
  <si>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</si>
  <si>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</si>
  <si>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</si>
  <si>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</si>
  <si>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</si>
  <si>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</si>
  <si>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</si>
  <si>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</si>
  <si>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</si>
  <si>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</si>
  <si>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</si>
  <si>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</si>
  <si>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</si>
  <si>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</si>
  <si>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</si>
  <si>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</si>
  <si>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</si>
  <si>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</si>
  <si>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</si>
  <si>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</si>
  <si>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</si>
  <si>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</si>
  <si>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</si>
  <si>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</si>
  <si>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</si>
  <si>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</si>
  <si>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</si>
  <si>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</si>
  <si>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</si>
  <si>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</si>
  <si>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</si>
  <si>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</si>
  <si>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</si>
  <si>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</si>
  <si>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</si>
  <si>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</si>
  <si>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</si>
  <si>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</si>
  <si>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</si>
  <si>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</si>
  <si>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</si>
  <si>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</si>
  <si>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</si>
  <si>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</si>
  <si>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</si>
  <si>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</si>
  <si>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</si>
  <si>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</si>
  <si>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</si>
  <si>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</si>
  <si>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</si>
  <si>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</si>
  <si>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</si>
  <si>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</si>
  <si>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</si>
  <si>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</si>
  <si>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</si>
  <si>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</si>
  <si>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</si>
  <si>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</si>
  <si>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</si>
  <si>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</si>
  <si>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</si>
  <si>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</si>
  <si>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</si>
  <si>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</si>
  <si>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</si>
  <si>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</si>
  <si>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</si>
  <si>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</si>
  <si>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</si>
  <si>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</si>
  <si>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</si>
  <si>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</si>
  <si>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</si>
  <si>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</si>
  <si>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</si>
  <si>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</si>
  <si>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</si>
  <si>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</si>
  <si>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</si>
  <si>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</si>
  <si>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</si>
  <si>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</si>
  <si>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</si>
  <si>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</si>
  <si>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</si>
  <si>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</si>
  <si>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</si>
  <si>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</si>
  <si>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</si>
  <si>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</si>
  <si>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</si>
  <si>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</si>
  <si>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</si>
  <si>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</si>
  <si>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</si>
  <si>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</si>
  <si>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</si>
  <si>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</si>
  <si>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</si>
  <si>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</si>
  <si>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</si>
  <si>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</si>
  <si>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</si>
  <si>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</si>
  <si>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</si>
  <si>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</si>
  <si>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</si>
  <si>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</si>
  <si>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</si>
  <si>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</si>
  <si>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</si>
  <si>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</si>
  <si>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</si>
  <si>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</si>
  <si>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</si>
  <si>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</si>
  <si>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</si>
  <si>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</si>
  <si>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</si>
  <si>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</si>
  <si>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</si>
  <si>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</si>
  <si>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</si>
  <si>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</si>
  <si>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</si>
  <si>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</si>
  <si>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</si>
  <si>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</si>
  <si>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</si>
  <si>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</si>
  <si>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</si>
  <si>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</si>
  <si>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</si>
  <si>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</si>
  <si>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</si>
  <si>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</si>
  <si>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</si>
  <si>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</si>
  <si>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</si>
  <si>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</si>
  <si>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</si>
  <si>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</si>
  <si>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</si>
  <si>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</si>
  <si>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</si>
  <si>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</si>
  <si>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</si>
  <si>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</si>
  <si>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</si>
  <si>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</si>
  <si>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</si>
  <si>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</si>
  <si>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</si>
  <si>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</si>
  <si>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</si>
  <si>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</si>
  <si>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</si>
  <si>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</si>
  <si>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</si>
  <si>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</si>
  <si>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</si>
  <si>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</si>
  <si>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</si>
  <si>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</si>
  <si>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</si>
  <si>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</si>
  <si>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</si>
  <si>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</si>
  <si>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</si>
  <si>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</si>
  <si>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</si>
  <si>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</si>
  <si>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</si>
  <si>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</si>
  <si>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</si>
  <si>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</si>
  <si>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</si>
  <si>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</si>
  <si>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</si>
  <si>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</si>
  <si>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</si>
  <si>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</si>
  <si>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</si>
  <si>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</si>
  <si>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</si>
  <si>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</si>
  <si>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</si>
  <si>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</si>
  <si>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</si>
  <si>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</si>
  <si>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</si>
  <si>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</si>
  <si>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</si>
  <si>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</si>
  <si>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</si>
  <si>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</si>
  <si>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</si>
  <si>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</si>
  <si>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</si>
  <si>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</si>
  <si>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</si>
  <si>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</si>
  <si>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</si>
  <si>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</si>
  <si>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</si>
  <si>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</si>
  <si>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</si>
  <si>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</si>
  <si>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</si>
  <si>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</si>
  <si>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</si>
  <si>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</si>
  <si>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</si>
  <si>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</si>
  <si>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</si>
  <si>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</si>
  <si>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</si>
  <si>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</si>
  <si>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</si>
  <si>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</si>
  <si>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</si>
  <si>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</si>
  <si>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</si>
  <si>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</si>
  <si>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</si>
  <si>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</si>
  <si>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</si>
  <si>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</si>
  <si>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</si>
  <si>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</si>
  <si>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</si>
  <si>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</si>
  <si>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</si>
  <si>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</si>
  <si>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</si>
  <si>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</si>
  <si>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</si>
  <si>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</si>
  <si>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</si>
  <si>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</si>
  <si>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</si>
  <si>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</si>
  <si>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</si>
  <si>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</si>
  <si>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</si>
  <si>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</si>
  <si>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</si>
  <si>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</si>
  <si>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</si>
  <si>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</si>
  <si>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</si>
  <si>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</si>
  <si>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</si>
  <si>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</si>
  <si>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</si>
  <si>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</si>
  <si>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</si>
  <si>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</si>
  <si>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</si>
  <si>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</si>
  <si>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</si>
  <si>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</si>
  <si>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</si>
  <si>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</si>
  <si>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</si>
  <si>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</si>
  <si>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</si>
  <si>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</si>
  <si>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</si>
  <si>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</si>
  <si>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</si>
  <si>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</si>
  <si>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</si>
  <si>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</si>
  <si>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</si>
  <si>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</si>
  <si>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</si>
  <si>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</si>
  <si>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</si>
  <si>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</si>
  <si>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</si>
  <si>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</si>
  <si>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</si>
  <si>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</si>
  <si>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</si>
  <si>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</si>
  <si>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</si>
  <si>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</si>
  <si>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</si>
  <si>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</si>
  <si>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</si>
  <si>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</si>
  <si>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</si>
  <si>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</si>
  <si>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</si>
  <si>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</si>
  <si>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</si>
  <si>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</si>
  <si>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</si>
  <si>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</si>
  <si>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</si>
  <si>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</si>
  <si>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</si>
  <si>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</si>
  <si>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</si>
  <si>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</si>
  <si>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</si>
  <si>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</si>
  <si>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</si>
  <si>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</si>
  <si>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</si>
  <si>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</si>
  <si>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</si>
  <si>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</si>
  <si>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</si>
  <si>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</si>
  <si>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</si>
  <si>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</si>
  <si>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</si>
  <si>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</si>
  <si>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</si>
  <si>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</si>
  <si>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</si>
  <si>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</si>
  <si>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</si>
  <si>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</si>
  <si>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</si>
  <si>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</si>
  <si>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</si>
  <si>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</si>
  <si>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</si>
  <si>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</si>
  <si>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</si>
  <si>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</si>
  <si>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</si>
  <si>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</si>
  <si>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</si>
  <si>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</si>
  <si>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</si>
  <si>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</si>
  <si>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</si>
  <si>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</si>
  <si>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</si>
  <si>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</si>
  <si>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</si>
  <si>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</si>
  <si>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</si>
  <si>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</si>
  <si>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</si>
  <si>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</si>
  <si>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</si>
  <si>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</si>
  <si>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</si>
  <si>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</si>
  <si>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</si>
  <si>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</si>
  <si>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</si>
  <si>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</si>
  <si>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</si>
  <si>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</si>
  <si>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</si>
  <si>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</si>
  <si>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</si>
  <si>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</si>
  <si>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</si>
  <si>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</si>
  <si>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</si>
  <si>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</si>
  <si>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</si>
  <si>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</si>
  <si>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</si>
  <si>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</si>
  <si>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</si>
  <si>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</si>
  <si>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</si>
  <si>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</si>
  <si>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</si>
  <si>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</si>
  <si>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</si>
  <si>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</si>
  <si>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</si>
  <si>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</si>
  <si>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</si>
  <si>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</si>
  <si>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</si>
  <si>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</si>
  <si>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</si>
  <si>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</si>
  <si>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</si>
  <si>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</si>
  <si>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</si>
  <si>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</si>
  <si>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</si>
  <si>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</si>
  <si>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</si>
  <si>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</si>
  <si>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</si>
  <si>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</si>
  <si>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</si>
  <si>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</si>
  <si>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</si>
  <si>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</si>
  <si>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</si>
  <si>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</si>
  <si>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</si>
  <si>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</si>
  <si>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</si>
  <si>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</si>
  <si>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</si>
  <si>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</si>
  <si>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</si>
  <si>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</si>
  <si>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</si>
  <si>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</si>
  <si>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</si>
  <si>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</si>
  <si>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</si>
  <si>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</si>
  <si>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</si>
  <si>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</si>
  <si>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</si>
  <si>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</si>
  <si>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</si>
  <si>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</si>
  <si>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</si>
  <si>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</si>
  <si>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</si>
  <si>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</si>
  <si>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</si>
  <si>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</si>
  <si>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</si>
  <si>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</si>
  <si>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</si>
  <si>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</si>
  <si>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</si>
  <si>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</si>
  <si>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</si>
  <si>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</si>
  <si>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</si>
  <si>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</si>
  <si>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</si>
  <si>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</si>
  <si>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</si>
  <si>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</si>
  <si>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</si>
  <si>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</si>
  <si>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</si>
  <si>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</si>
  <si>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</si>
  <si>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</si>
  <si>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</si>
  <si>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</si>
  <si>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</si>
  <si>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</si>
  <si>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</si>
  <si>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</si>
  <si>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</si>
  <si>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</si>
  <si>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</si>
  <si>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</si>
  <si>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</si>
  <si>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</si>
  <si>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</si>
  <si>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</si>
  <si>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</si>
  <si>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</si>
  <si>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</si>
  <si>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</si>
  <si>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</si>
  <si>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</si>
  <si>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</si>
  <si>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</si>
  <si>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</si>
  <si>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</si>
  <si>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</si>
  <si>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</si>
  <si>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</si>
  <si>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</si>
  <si>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</si>
  <si>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</si>
  <si>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</si>
  <si>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</si>
  <si>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</si>
  <si>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</si>
  <si>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</si>
  <si>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</si>
  <si>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</si>
  <si>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</si>
  <si>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</si>
  <si>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</si>
  <si>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</si>
  <si>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</si>
  <si>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</si>
  <si>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</si>
  <si>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</si>
  <si>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</si>
  <si>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</si>
  <si>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</si>
  <si>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</si>
  <si>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</si>
  <si>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</si>
  <si>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</si>
  <si>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</si>
  <si>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</si>
  <si>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</si>
  <si>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</si>
  <si>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</si>
  <si>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</si>
  <si>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</si>
  <si>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</si>
  <si>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</si>
  <si>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</si>
  <si>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</si>
  <si>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</si>
  <si>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</si>
  <si>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</si>
  <si>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</si>
  <si>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</si>
  <si>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</si>
  <si>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</si>
  <si>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</si>
  <si>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</si>
  <si>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</si>
  <si>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</si>
  <si>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</si>
  <si>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</si>
  <si>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</si>
  <si>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</si>
  <si>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</si>
  <si>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</si>
  <si>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</si>
  <si>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</si>
  <si>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</si>
  <si>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</si>
  <si>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</si>
  <si>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</si>
  <si>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</si>
  <si>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</si>
  <si>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</si>
  <si>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</si>
  <si>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</si>
  <si>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</si>
  <si>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</si>
  <si>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</si>
  <si>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</si>
  <si>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</si>
  <si>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</si>
  <si>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</si>
  <si>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</si>
  <si>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</si>
  <si>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</si>
  <si>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</si>
  <si>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</si>
  <si>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</si>
  <si>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</si>
  <si>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</si>
  <si>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</si>
  <si>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</si>
  <si>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</si>
  <si>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</si>
  <si>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</si>
  <si>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</si>
  <si>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</si>
  <si>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</si>
  <si>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</si>
  <si>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</si>
  <si>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</si>
  <si>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</si>
  <si>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</si>
  <si>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</si>
  <si>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</si>
  <si>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</si>
  <si>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</si>
  <si>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</si>
  <si>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</si>
  <si>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</si>
  <si>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</si>
  <si>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</si>
  <si>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</si>
  <si>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</si>
  <si>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</si>
  <si>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</si>
  <si>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</si>
  <si>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</si>
  <si>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</si>
  <si>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</si>
  <si>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</si>
  <si>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</si>
  <si>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</si>
  <si>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</si>
  <si>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</si>
  <si>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</si>
  <si>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</si>
  <si>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</si>
  <si>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</si>
  <si>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</si>
  <si>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</si>
  <si>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</si>
  <si>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</si>
  <si>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</si>
  <si>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</si>
  <si>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</si>
  <si>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</si>
  <si>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</si>
  <si>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</si>
  <si>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</si>
  <si>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</si>
  <si>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</si>
  <si>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</si>
  <si>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</si>
  <si>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</si>
  <si>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</si>
  <si>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</si>
  <si>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</si>
  <si>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</si>
  <si>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</si>
  <si>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</si>
  <si>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</si>
  <si>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</si>
  <si>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</si>
  <si>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</si>
  <si>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</si>
  <si>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</si>
  <si>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</si>
  <si>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</si>
  <si>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</si>
  <si>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</si>
  <si>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</si>
  <si>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</si>
  <si>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</si>
  <si>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</si>
  <si>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</si>
  <si>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</si>
  <si>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</si>
  <si>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</si>
  <si>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</si>
  <si>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</si>
  <si>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</si>
  <si>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</si>
  <si>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</si>
  <si>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</si>
  <si>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</si>
  <si>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</si>
  <si>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</si>
  <si>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</si>
  <si>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</si>
  <si>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</si>
  <si>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</si>
  <si>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</si>
  <si>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</si>
  <si>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</si>
  <si>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</si>
  <si>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</si>
  <si>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</si>
  <si>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</si>
  <si>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</si>
  <si>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</si>
  <si>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</si>
  <si>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</si>
  <si>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</si>
  <si>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</si>
  <si>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</si>
  <si>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</si>
  <si>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</si>
  <si>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</si>
  <si>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</si>
  <si>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</si>
  <si>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</si>
  <si>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</si>
  <si>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</si>
  <si>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</si>
  <si>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</si>
  <si>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</si>
  <si>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</si>
  <si>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</si>
  <si>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</si>
  <si>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</si>
  <si>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</si>
  <si>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</si>
  <si>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</si>
  <si>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</si>
  <si>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</si>
  <si>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</si>
  <si>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</si>
  <si>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</si>
  <si>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</si>
  <si>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</si>
  <si>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</si>
  <si>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</si>
  <si>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</si>
  <si>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</si>
  <si>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</si>
  <si>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</si>
  <si>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</si>
  <si>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</si>
  <si>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</si>
  <si>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</si>
  <si>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</si>
  <si>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</si>
  <si>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</si>
  <si>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</si>
  <si>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</si>
  <si>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</si>
  <si>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</si>
  <si>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</si>
  <si>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</si>
  <si>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</si>
  <si>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</si>
  <si>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</si>
  <si>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</si>
  <si>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</si>
  <si>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</si>
  <si>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</si>
  <si>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</si>
  <si>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</si>
  <si>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</si>
  <si>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</si>
  <si>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</si>
  <si>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</si>
  <si>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</si>
  <si>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</si>
  <si>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</si>
  <si>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</si>
  <si>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</si>
  <si>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</si>
  <si>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</si>
  <si>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</si>
  <si>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</si>
  <si>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</si>
  <si>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</si>
  <si>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</si>
  <si>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</si>
  <si>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</si>
  <si>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</si>
  <si>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</si>
  <si>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</si>
  <si>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</si>
  <si>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</si>
  <si>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</si>
  <si>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</si>
  <si>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</si>
  <si>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</si>
  <si>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</si>
  <si>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</si>
  <si>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</si>
  <si>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</si>
  <si>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</si>
  <si>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</si>
  <si>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</si>
  <si>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</si>
  <si>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</si>
  <si>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</si>
  <si>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</si>
  <si>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</si>
  <si>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</si>
  <si>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</si>
  <si>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</si>
  <si>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</si>
  <si>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</si>
  <si>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</si>
  <si>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</si>
  <si>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</si>
  <si>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</si>
  <si>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</si>
  <si>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</si>
  <si>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</si>
  <si>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</si>
  <si>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</si>
  <si>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</si>
  <si>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</si>
  <si>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</si>
  <si>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</si>
  <si>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</si>
  <si>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</si>
  <si>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</si>
  <si>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</si>
  <si>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</si>
  <si>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</si>
  <si>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</si>
  <si>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</si>
  <si>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</si>
  <si>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</si>
  <si>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</si>
  <si>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</si>
  <si>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</si>
  <si>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</si>
  <si>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</si>
  <si>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</si>
  <si>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</si>
  <si>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</si>
  <si>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</si>
  <si>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</si>
  <si>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</si>
  <si>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</si>
  <si>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</si>
  <si>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</si>
  <si>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</si>
  <si>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</si>
  <si>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</si>
  <si>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</si>
  <si>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</si>
  <si>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</si>
  <si>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</si>
  <si>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</si>
  <si>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</si>
  <si>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</si>
  <si>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</si>
  <si>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</si>
  <si>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</si>
  <si>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</si>
  <si>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</si>
  <si>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</si>
  <si>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</si>
  <si>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</si>
  <si>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</si>
  <si>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</si>
  <si>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</si>
  <si>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</si>
  <si>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</si>
  <si>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</si>
  <si>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</si>
  <si>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</si>
  <si>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</si>
  <si>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</si>
  <si>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</si>
  <si>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</si>
  <si>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</si>
  <si>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</si>
  <si>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</si>
  <si>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</si>
  <si>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</si>
  <si>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</si>
  <si>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</si>
  <si>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</si>
  <si>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</si>
  <si>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</si>
  <si>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</si>
  <si>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</si>
  <si>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</si>
  <si>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</si>
  <si>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</si>
  <si>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</si>
  <si>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</si>
  <si>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</si>
  <si>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</si>
  <si>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</si>
  <si>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</si>
  <si>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</si>
  <si>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</si>
  <si>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</si>
  <si>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</si>
  <si>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</si>
  <si>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</si>
  <si>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</si>
  <si>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</si>
  <si>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</si>
  <si>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</si>
  <si>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</si>
  <si>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</si>
  <si>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</si>
  <si>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</si>
  <si>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</si>
  <si>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</si>
  <si>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</si>
  <si>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</si>
  <si>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</si>
  <si>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</si>
  <si>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</si>
  <si>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</si>
  <si>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</si>
  <si>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</si>
  <si>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</si>
  <si>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</si>
  <si>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</si>
  <si>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</si>
  <si>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</si>
  <si>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</si>
  <si>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</si>
  <si>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</si>
  <si>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</si>
  <si>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</si>
  <si>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</si>
  <si>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</si>
  <si>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</si>
  <si>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</si>
  <si>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</si>
  <si>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</si>
  <si>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</si>
  <si>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</si>
  <si>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</si>
  <si>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</si>
  <si>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</si>
  <si>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</si>
  <si>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</si>
  <si>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</si>
  <si>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</si>
  <si>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</si>
  <si>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</si>
  <si>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</si>
  <si>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</si>
  <si>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</si>
  <si>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</si>
  <si>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</si>
  <si>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</si>
  <si>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</si>
  <si>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</si>
  <si>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</si>
  <si>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</si>
  <si>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</si>
  <si>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</si>
  <si>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</si>
  <si>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</si>
  <si>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</si>
  <si>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</si>
  <si>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</si>
  <si>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</si>
  <si>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</si>
  <si>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</si>
  <si>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</si>
  <si>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</si>
  <si>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</si>
  <si>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</si>
  <si>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</si>
  <si>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</si>
  <si>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</si>
  <si>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</si>
  <si>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</si>
  <si>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</si>
  <si>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</si>
  <si>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</si>
  <si>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</si>
  <si>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</si>
  <si>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</si>
  <si>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</si>
  <si>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</si>
  <si>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</si>
  <si>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</si>
  <si>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</si>
  <si>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</si>
  <si>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</si>
  <si>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</si>
  <si>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</si>
  <si>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</si>
  <si>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</si>
  <si>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</si>
  <si>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</si>
  <si>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</si>
  <si>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</si>
  <si>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</si>
  <si>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</si>
  <si>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</si>
  <si>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</si>
  <si>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</si>
  <si>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</si>
  <si>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</si>
  <si>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</si>
  <si>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</si>
  <si>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</si>
  <si>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</si>
  <si>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</si>
  <si>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</si>
  <si>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</si>
  <si>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</si>
  <si>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</si>
  <si>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</si>
  <si>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</si>
  <si>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</si>
  <si>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</si>
  <si>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</si>
  <si>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</si>
  <si>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</si>
  <si>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</si>
  <si>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</si>
  <si>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</si>
  <si>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</si>
  <si>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</si>
  <si>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</si>
  <si>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</si>
  <si>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</si>
  <si>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</si>
  <si>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</si>
  <si>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</si>
  <si>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</si>
  <si>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</si>
  <si>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</si>
  <si>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</si>
  <si>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</si>
  <si>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</si>
  <si>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</si>
  <si>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</si>
  <si>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</si>
  <si>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</si>
  <si>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</si>
  <si>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</si>
  <si>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</si>
  <si>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</si>
  <si>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</si>
  <si>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</si>
  <si>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</si>
  <si>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</si>
  <si>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</si>
  <si>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</si>
  <si>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</si>
  <si>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</si>
  <si>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</si>
  <si>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</si>
  <si>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</si>
  <si>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</si>
  <si>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</si>
  <si>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</si>
  <si>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</si>
  <si>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</si>
  <si>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</si>
  <si>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</si>
  <si>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</si>
  <si>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</si>
  <si>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</si>
  <si>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</si>
  <si>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</si>
  <si>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</si>
  <si>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</si>
  <si>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</si>
  <si>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</si>
  <si>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</si>
  <si>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</si>
  <si>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</si>
  <si>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</si>
  <si>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</si>
  <si>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</si>
  <si>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</si>
  <si>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</si>
  <si>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</si>
  <si>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</si>
  <si>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</si>
  <si>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</si>
  <si>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</si>
  <si>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</si>
  <si>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</si>
  <si>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</si>
  <si>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</si>
  <si>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</si>
  <si>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</si>
  <si>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</si>
  <si>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</si>
  <si>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</si>
  <si>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</si>
  <si>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</si>
  <si>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</si>
  <si>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</si>
  <si>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</si>
  <si>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</si>
  <si>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</si>
  <si>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</si>
  <si>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</si>
  <si>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</si>
  <si>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</si>
  <si>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</si>
  <si>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</si>
  <si>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</si>
  <si>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</si>
  <si>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</si>
  <si>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</si>
  <si>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</si>
  <si>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</si>
  <si>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</si>
  <si>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</si>
  <si>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</si>
  <si>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</si>
  <si>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</si>
  <si>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</si>
  <si>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</si>
  <si>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</si>
  <si>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</si>
  <si>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</si>
  <si>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</si>
  <si>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</si>
  <si>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</si>
  <si>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</si>
  <si>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</si>
  <si>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</si>
  <si>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</si>
  <si>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</si>
  <si>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</si>
  <si>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</si>
  <si>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</si>
  <si>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</si>
  <si>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</si>
  <si>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</si>
  <si>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</si>
  <si>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</si>
  <si>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</si>
  <si>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</si>
  <si>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</si>
  <si>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</si>
  <si>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</si>
  <si>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</si>
  <si>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</si>
  <si>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</si>
  <si>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</si>
  <si>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</si>
  <si>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</si>
  <si>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</si>
  <si>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</si>
  <si>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</si>
  <si>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</si>
  <si>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</si>
  <si>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</si>
  <si>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</si>
  <si>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</si>
  <si>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</si>
  <si>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</si>
  <si>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</si>
  <si>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</si>
  <si>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</si>
  <si>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</si>
  <si>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</si>
  <si>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</si>
  <si>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</si>
  <si>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</si>
  <si>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</si>
  <si>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</si>
  <si>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</si>
  <si>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</si>
  <si>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</si>
  <si>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</si>
  <si>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</si>
  <si>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</si>
  <si>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</si>
  <si>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</si>
  <si>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</si>
  <si>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</si>
  <si>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</si>
  <si>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</si>
  <si>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</si>
  <si>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</si>
  <si>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</si>
  <si>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</si>
  <si>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</si>
  <si>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</si>
  <si>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</si>
  <si>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</si>
  <si>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</si>
  <si>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</si>
  <si>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</si>
  <si>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</si>
  <si>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</si>
  <si>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</si>
  <si>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</si>
  <si>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</si>
  <si>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</si>
  <si>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</si>
  <si>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</si>
  <si>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</si>
  <si>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</si>
  <si>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</si>
  <si>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</si>
  <si>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</si>
  <si>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</si>
  <si>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</si>
  <si>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</si>
  <si>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</si>
  <si>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</si>
  <si>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</si>
  <si>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</si>
  <si>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</si>
  <si>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</si>
  <si>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</si>
  <si>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</si>
  <si>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</si>
  <si>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</si>
  <si>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</si>
  <si>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</si>
  <si>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</si>
  <si>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</si>
  <si>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</si>
  <si>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</si>
  <si>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</si>
  <si>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</si>
  <si>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</si>
  <si>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</si>
  <si>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</si>
  <si>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</si>
  <si>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</si>
  <si>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</si>
  <si>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</si>
  <si>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</si>
  <si>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</si>
  <si>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</si>
  <si>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</si>
  <si>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</si>
  <si>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</si>
  <si>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</si>
  <si>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</si>
  <si>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</si>
  <si>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</si>
  <si>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</si>
  <si>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</si>
  <si>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</si>
  <si>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</si>
  <si>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</si>
  <si>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</si>
  <si>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</si>
  <si>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</si>
  <si>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</si>
  <si>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</si>
  <si>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</si>
  <si>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</si>
  <si>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</si>
  <si>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</si>
  <si>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</si>
  <si>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</si>
  <si>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</si>
  <si>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</si>
  <si>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</si>
  <si>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</si>
  <si>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</si>
  <si>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</si>
  <si>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</si>
  <si>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</si>
  <si>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</si>
  <si>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</si>
  <si>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</si>
  <si>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</si>
  <si>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</si>
  <si>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</si>
  <si>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</si>
  <si>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</si>
  <si>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</si>
  <si>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</si>
  <si>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</si>
  <si>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</si>
  <si>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</si>
  <si>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</si>
  <si>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</si>
  <si>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</si>
  <si>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</si>
  <si>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</si>
  <si>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</si>
  <si>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</si>
  <si>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</si>
  <si>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</si>
  <si>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</si>
  <si>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</si>
  <si>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</si>
  <si>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</si>
  <si>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</si>
  <si>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</si>
  <si>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</si>
  <si>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</si>
  <si>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</si>
  <si>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</si>
  <si>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</si>
  <si>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</si>
  <si>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</si>
  <si>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</si>
  <si>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</si>
  <si>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</si>
  <si>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</si>
  <si>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</si>
  <si>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</si>
  <si>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</si>
  <si>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</si>
  <si>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</si>
  <si>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</si>
  <si>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</si>
  <si>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</si>
  <si>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</si>
  <si>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</si>
  <si>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</si>
  <si>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</si>
  <si>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</si>
  <si>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</si>
  <si>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</si>
  <si>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</si>
  <si>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</si>
  <si>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</si>
  <si>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</si>
  <si>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</si>
  <si>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</si>
  <si>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</si>
  <si>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</si>
  <si>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</si>
  <si>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</si>
  <si>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</si>
  <si>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</si>
  <si>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</si>
  <si>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</si>
  <si>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</si>
  <si>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</si>
  <si>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</si>
  <si>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</si>
  <si>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</si>
  <si>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</si>
  <si>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</si>
  <si>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</si>
  <si>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</si>
  <si>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</si>
  <si>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</si>
  <si>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</si>
  <si>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</si>
  <si>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</si>
  <si>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</si>
  <si>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</si>
  <si>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</si>
  <si>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</si>
  <si>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</si>
  <si>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</si>
  <si>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</si>
  <si>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</si>
  <si>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</si>
  <si>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</si>
  <si>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</si>
  <si>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</si>
  <si>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</si>
  <si>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</si>
  <si>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</si>
  <si>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</si>
  <si>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</si>
  <si>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</si>
  <si>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</si>
  <si>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</si>
  <si>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</si>
  <si>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</si>
  <si>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</si>
  <si>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</si>
  <si>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</si>
  <si>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</si>
  <si>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</si>
  <si>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</si>
  <si>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</si>
  <si>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</si>
  <si>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</si>
  <si>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</si>
  <si>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</si>
  <si>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</si>
  <si>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</si>
  <si>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</si>
  <si>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</si>
  <si>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</si>
  <si>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</si>
  <si>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</si>
  <si>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</si>
  <si>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</si>
  <si>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</si>
  <si>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</si>
  <si>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</si>
  <si>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</si>
  <si>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</si>
  <si>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</si>
  <si>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</si>
  <si>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</si>
  <si>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</si>
  <si>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</si>
  <si>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</si>
  <si>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</si>
  <si>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</si>
  <si>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</si>
  <si>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</si>
  <si>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</si>
  <si>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</si>
  <si>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</si>
  <si>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</si>
  <si>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</si>
  <si>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</si>
  <si>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</si>
  <si>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</si>
  <si>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</si>
  <si>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</si>
  <si>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</si>
  <si>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</si>
  <si>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</si>
  <si>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</si>
  <si>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</si>
  <si>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</si>
  <si>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</si>
  <si>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</si>
  <si>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</si>
  <si>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</si>
  <si>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</si>
  <si>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</si>
  <si>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</si>
  <si>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</si>
  <si>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</si>
  <si>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</si>
  <si>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</si>
  <si>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</si>
  <si>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</si>
  <si>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</si>
  <si>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</si>
  <si>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</si>
  <si>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</si>
  <si>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</si>
  <si>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</si>
  <si>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</si>
  <si>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</si>
  <si>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</si>
  <si>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</si>
  <si>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</si>
  <si>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</si>
  <si>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</si>
  <si>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</si>
  <si>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</si>
  <si>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</si>
  <si>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</si>
  <si>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</si>
  <si>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</si>
  <si>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</si>
  <si>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</si>
  <si>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</si>
  <si>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</si>
  <si>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</si>
  <si>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</si>
  <si>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</si>
  <si>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</si>
  <si>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</si>
  <si>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</si>
  <si>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</si>
  <si>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</si>
  <si>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</si>
  <si>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</si>
  <si>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</si>
  <si>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</si>
  <si>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</si>
  <si>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</si>
  <si>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</si>
  <si>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</si>
  <si>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</si>
  <si>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</si>
  <si>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</si>
  <si>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</si>
  <si>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</si>
  <si>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</si>
  <si>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</si>
  <si>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</si>
  <si>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</si>
  <si>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</si>
  <si>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</si>
  <si>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</si>
  <si>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</si>
  <si>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</si>
  <si>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</si>
  <si>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</si>
  <si>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</si>
  <si>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</si>
  <si>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</si>
  <si>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</si>
  <si>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</si>
  <si>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</si>
  <si>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</si>
  <si>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</si>
  <si>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</si>
  <si>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</si>
  <si>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</si>
  <si>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</si>
  <si>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</si>
  <si>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</si>
  <si>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</si>
  <si>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</si>
  <si>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</si>
  <si>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</si>
  <si>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</si>
  <si>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</si>
  <si>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</si>
  <si>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</si>
  <si>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</si>
  <si>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</si>
  <si>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</si>
  <si>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</si>
  <si>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</si>
  <si>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</si>
  <si>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</si>
  <si>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</si>
  <si>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</si>
  <si>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</si>
  <si>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</si>
  <si>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</si>
  <si>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</si>
  <si>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</si>
  <si>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</si>
  <si>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</si>
  <si>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</si>
  <si>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</si>
  <si>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</si>
  <si>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</si>
  <si>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</si>
  <si>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</si>
  <si>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</si>
  <si>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</si>
  <si>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</si>
  <si>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</si>
  <si>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</si>
  <si>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</si>
  <si>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</si>
  <si>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</si>
  <si>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</si>
  <si>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</si>
  <si>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</si>
  <si>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</si>
  <si>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</si>
  <si>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</si>
  <si>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</si>
  <si>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</si>
  <si>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</si>
  <si>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</si>
  <si>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</si>
  <si>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</si>
  <si>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</si>
  <si>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</si>
  <si>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</si>
  <si>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</si>
  <si>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</si>
  <si>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</si>
  <si>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</si>
  <si>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</si>
  <si>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</si>
  <si>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</si>
  <si>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</si>
  <si>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</si>
  <si>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</si>
  <si>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</si>
  <si>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</si>
  <si>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</si>
  <si>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</si>
  <si>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</si>
  <si>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</si>
  <si>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</si>
  <si>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</si>
  <si>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</si>
  <si>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</si>
  <si>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</si>
  <si>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</si>
  <si>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</si>
  <si>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</si>
  <si>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</si>
  <si>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</si>
  <si>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</si>
  <si>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</si>
  <si>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</si>
  <si>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</si>
  <si>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</si>
  <si>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</si>
  <si>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</si>
  <si>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</si>
  <si>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</si>
  <si>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</si>
  <si>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</si>
  <si>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</si>
  <si>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</si>
  <si>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</si>
  <si>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</si>
  <si>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</si>
  <si>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</si>
  <si>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</si>
  <si>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</si>
  <si>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</si>
  <si>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</si>
  <si>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</si>
  <si>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</si>
  <si>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</si>
  <si>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</si>
  <si>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</si>
  <si>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</si>
  <si>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</si>
  <si>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</si>
  <si>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</si>
  <si>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</si>
  <si>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</si>
  <si>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</si>
  <si>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</si>
  <si>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</si>
  <si>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</si>
  <si>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</si>
  <si>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</si>
  <si>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</si>
  <si>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</si>
  <si>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</si>
  <si>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</si>
  <si>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</si>
  <si>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</si>
  <si>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</si>
  <si>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</si>
  <si>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</si>
  <si>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</si>
  <si>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</si>
  <si>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</si>
  <si>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</si>
  <si>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</si>
  <si>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</si>
  <si>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</si>
  <si>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</si>
  <si>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</si>
  <si>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</si>
  <si>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</si>
  <si>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</si>
  <si>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</si>
  <si>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</si>
  <si>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</si>
  <si>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</si>
  <si>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</si>
  <si>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</si>
  <si>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</si>
  <si>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</si>
  <si>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</si>
  <si>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</si>
  <si>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</si>
  <si>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</si>
  <si>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</si>
  <si>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</si>
  <si>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</si>
  <si>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</si>
  <si>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</si>
  <si>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</si>
  <si>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</si>
  <si>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</si>
  <si>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</si>
  <si>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</si>
  <si>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</si>
  <si>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</si>
  <si>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</si>
  <si>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</si>
  <si>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</si>
  <si>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</si>
  <si>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</si>
  <si>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</si>
  <si>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</si>
  <si>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</si>
  <si>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</si>
  <si>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</si>
  <si>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</si>
  <si>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</si>
  <si>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</si>
  <si>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</si>
  <si>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</si>
  <si>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</si>
  <si>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</si>
  <si>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</si>
  <si>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</si>
  <si>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</si>
  <si>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</si>
  <si>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</si>
  <si>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</si>
  <si>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</si>
  <si>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</si>
  <si>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</si>
  <si>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</si>
  <si>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</si>
  <si>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</si>
  <si>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</si>
  <si>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</si>
  <si>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</si>
  <si>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</si>
  <si>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</si>
  <si>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</si>
  <si>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</si>
  <si>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</si>
  <si>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</si>
  <si>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</si>
  <si>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</si>
  <si>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</si>
  <si>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</si>
  <si>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</si>
  <si>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</si>
  <si>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</si>
  <si>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</si>
  <si>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</si>
  <si>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</si>
  <si>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</si>
  <si>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</si>
  <si>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</si>
  <si>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</si>
  <si>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</si>
  <si>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</si>
  <si>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</si>
  <si>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</si>
  <si>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</si>
  <si>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</si>
  <si>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</si>
  <si>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</si>
  <si>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</si>
  <si>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</si>
  <si>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</si>
  <si>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</si>
  <si>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</si>
  <si>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</si>
  <si>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</si>
  <si>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</si>
  <si>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</si>
  <si>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</si>
  <si>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</si>
  <si>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</si>
  <si>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</si>
  <si>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</si>
  <si>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</si>
  <si>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</si>
  <si>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</si>
  <si>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</si>
  <si>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</si>
  <si>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</si>
  <si>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</si>
  <si>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</si>
  <si>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</si>
  <si>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</si>
  <si>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</si>
  <si>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</si>
  <si>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</si>
  <si>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</si>
  <si>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</si>
  <si>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</si>
  <si>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</si>
  <si>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</si>
  <si>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</si>
  <si>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</si>
  <si>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</si>
  <si>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</si>
  <si>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</si>
  <si>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</si>
  <si>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</si>
  <si>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</si>
  <si>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</si>
  <si>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</si>
  <si>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</si>
  <si>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</si>
  <si>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</si>
  <si>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</si>
  <si>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</si>
  <si>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</si>
  <si>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</si>
  <si>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</si>
  <si>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</si>
  <si>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</si>
  <si>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</si>
  <si>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</si>
  <si>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</si>
  <si>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</si>
  <si>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</si>
  <si>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</si>
  <si>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</si>
  <si>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</si>
  <si>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</si>
  <si>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</si>
  <si>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</si>
  <si>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</si>
  <si>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</si>
  <si>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</si>
  <si>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</si>
  <si>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</si>
  <si>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</si>
  <si>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</si>
  <si>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</si>
  <si>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</si>
  <si>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</si>
  <si>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</si>
  <si>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</si>
  <si>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</si>
  <si>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</si>
  <si>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</si>
  <si>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</si>
  <si>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</si>
  <si>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</si>
  <si>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</si>
  <si>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</si>
  <si>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</si>
  <si>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</si>
  <si>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</si>
  <si>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</si>
  <si>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</si>
  <si>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</si>
  <si>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</si>
  <si>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</si>
  <si>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</si>
  <si>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</si>
  <si>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</si>
  <si>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</si>
  <si>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</si>
  <si>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</si>
  <si>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</si>
  <si>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</si>
  <si>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</si>
  <si>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</si>
  <si>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</si>
  <si>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</si>
  <si>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</si>
  <si>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</si>
  <si>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</si>
  <si>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</si>
  <si>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</si>
  <si>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</si>
  <si>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</si>
  <si>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</si>
  <si>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</si>
  <si>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</si>
  <si>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</si>
  <si>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</si>
  <si>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</si>
  <si>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</si>
  <si>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</si>
  <si>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</si>
  <si>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</si>
  <si>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</si>
  <si>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</si>
  <si>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</si>
  <si>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</si>
  <si>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</si>
  <si>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</si>
  <si>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</si>
  <si>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</si>
  <si>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</si>
  <si>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</si>
  <si>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</si>
  <si>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</si>
  <si>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</si>
  <si>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</si>
  <si>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</si>
  <si>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</si>
  <si>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</si>
  <si>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</si>
  <si>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</si>
  <si>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</si>
  <si>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</si>
  <si>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</si>
  <si>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</si>
  <si>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</si>
  <si>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</si>
  <si>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</si>
  <si>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</si>
  <si>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</si>
  <si>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</si>
  <si>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</si>
  <si>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</si>
  <si>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</si>
  <si>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</si>
  <si>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</si>
  <si>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</si>
  <si>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</si>
  <si>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</si>
  <si>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</si>
  <si>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</si>
  <si>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</si>
  <si>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</si>
  <si>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</si>
  <si>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</si>
  <si>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</si>
  <si>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</si>
  <si>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</si>
  <si>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</si>
  <si>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</si>
  <si>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</si>
  <si>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</si>
  <si>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</si>
  <si>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</si>
  <si>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</si>
  <si>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</si>
  <si>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</si>
  <si>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</si>
  <si>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</si>
  <si>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</si>
  <si>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</si>
  <si>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</si>
  <si>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</si>
  <si>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</si>
  <si>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</si>
  <si>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</si>
  <si>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</si>
  <si>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</si>
  <si>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</si>
  <si>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</si>
  <si>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</si>
  <si>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</si>
  <si>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</si>
  <si>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</si>
  <si>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</si>
  <si>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</si>
  <si>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</si>
  <si>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</si>
  <si>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</si>
  <si>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</si>
  <si>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</si>
  <si>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</si>
  <si>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</si>
  <si>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</si>
  <si>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</si>
  <si>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</si>
  <si>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</si>
  <si>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</si>
  <si>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</si>
  <si>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</si>
  <si>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</si>
  <si>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</si>
  <si>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</si>
  <si>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</si>
  <si>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</si>
  <si>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</si>
  <si>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</si>
  <si>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</si>
  <si>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</si>
  <si>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</si>
  <si>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</si>
  <si>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</si>
  <si>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</si>
  <si>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</si>
  <si>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</si>
  <si>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</si>
  <si>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</si>
  <si>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</si>
  <si>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</si>
  <si>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</si>
  <si>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</si>
  <si>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</si>
  <si>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</si>
  <si>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</si>
  <si>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</si>
  <si>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</si>
  <si>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</si>
  <si>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</si>
  <si>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</si>
  <si>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</si>
  <si>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</si>
  <si>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</si>
  <si>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</si>
  <si>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</si>
  <si>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</si>
  <si>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</si>
  <si>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</si>
  <si>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</si>
  <si>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</si>
  <si>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</si>
  <si>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</si>
  <si>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</si>
  <si>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</si>
  <si>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</si>
  <si>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</si>
  <si>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</si>
  <si>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</si>
  <si>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</si>
  <si>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</si>
  <si>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</si>
  <si>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</si>
  <si>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</si>
  <si>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</si>
  <si>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</si>
  <si>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</si>
  <si>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</si>
  <si>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</si>
  <si>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</si>
  <si>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</si>
  <si>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</si>
  <si>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</si>
  <si>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</si>
  <si>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</si>
  <si>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</si>
  <si>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</si>
  <si>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</si>
  <si>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</si>
  <si>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</si>
  <si>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</si>
  <si>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</si>
  <si>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</si>
  <si>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</si>
  <si>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</si>
  <si>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</si>
  <si>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</si>
  <si>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</si>
  <si>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</si>
  <si>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</si>
  <si>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</si>
  <si>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</si>
  <si>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</si>
  <si>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</si>
  <si>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</si>
  <si>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</si>
  <si>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</si>
  <si>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</si>
  <si>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</si>
  <si>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</si>
  <si>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</si>
  <si>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</si>
  <si>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</si>
  <si>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</si>
  <si>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</si>
  <si>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</si>
  <si>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</si>
  <si>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</si>
  <si>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</si>
  <si>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</si>
  <si>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</si>
  <si>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</si>
  <si>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</si>
  <si>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</si>
  <si>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</si>
  <si>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</si>
  <si>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</si>
  <si>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</si>
  <si>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</si>
  <si>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</si>
  <si>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</si>
  <si>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</si>
  <si>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</si>
  <si>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</si>
  <si>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</si>
  <si>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</si>
  <si>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</si>
  <si>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</si>
  <si>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</si>
  <si>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</si>
  <si>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</si>
  <si>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</si>
  <si>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</si>
  <si>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</si>
  <si>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</si>
  <si>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</si>
  <si>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</si>
  <si>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</si>
  <si>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</si>
  <si>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</si>
  <si>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</si>
  <si>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</si>
  <si>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</si>
  <si>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</si>
  <si>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</si>
  <si>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</si>
  <si>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</si>
  <si>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</si>
  <si>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</si>
  <si>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</si>
  <si>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</si>
  <si>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</si>
  <si>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</si>
  <si>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</si>
  <si>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</si>
  <si>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</si>
  <si>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</si>
  <si>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</si>
  <si>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</si>
  <si>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</si>
  <si>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</si>
  <si>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</si>
  <si>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</si>
  <si>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</si>
  <si>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</si>
  <si>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</si>
  <si>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</si>
  <si>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</si>
  <si>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</si>
  <si>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</si>
  <si>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</si>
  <si>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</si>
  <si>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</si>
  <si>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</si>
  <si>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</si>
  <si>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</si>
  <si>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</si>
  <si>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</si>
  <si>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</si>
  <si>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</si>
  <si>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</si>
  <si>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</si>
  <si>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</si>
  <si>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</si>
  <si>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</si>
  <si>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</si>
  <si>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</si>
  <si>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</si>
  <si>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</si>
  <si>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</si>
  <si>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</si>
  <si>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</si>
  <si>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</si>
  <si>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</si>
  <si>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</si>
  <si>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</si>
  <si>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</si>
  <si>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</si>
  <si>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</si>
  <si>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</si>
  <si>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</si>
  <si>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</si>
  <si>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</si>
  <si>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</si>
  <si>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</si>
  <si>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</si>
  <si>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</si>
  <si>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</si>
  <si>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</si>
  <si>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</si>
  <si>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</si>
  <si>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</si>
  <si>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</si>
  <si>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</si>
  <si>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</si>
  <si>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</si>
  <si>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</si>
  <si>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</si>
  <si>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</si>
  <si>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</si>
  <si>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</si>
  <si>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</si>
  <si>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</si>
  <si>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</si>
  <si>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</si>
  <si>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</si>
  <si>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</si>
  <si>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</si>
  <si>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</si>
  <si>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</si>
  <si>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</si>
  <si>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</si>
  <si>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</si>
  <si>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</si>
  <si>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</si>
  <si>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</si>
  <si>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</si>
  <si>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</si>
  <si>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</si>
  <si>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</si>
  <si>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</si>
  <si>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</si>
  <si>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</si>
  <si>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</si>
  <si>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</si>
  <si>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</si>
  <si>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</si>
  <si>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</si>
  <si>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</si>
  <si>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</si>
  <si>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</si>
  <si>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</si>
  <si>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</si>
  <si>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</si>
  <si>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</si>
  <si>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</si>
  <si>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</si>
  <si>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</si>
  <si>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</si>
  <si>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</si>
  <si>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</si>
  <si>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</si>
  <si>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</si>
  <si>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</si>
  <si>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</si>
  <si>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</si>
  <si>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</si>
  <si>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</si>
  <si>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</si>
  <si>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</si>
  <si>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</si>
  <si>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</si>
  <si>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</si>
  <si>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</si>
  <si>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</si>
  <si>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</si>
  <si>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</si>
  <si>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</si>
  <si>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</si>
  <si>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</si>
  <si>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</si>
  <si>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</si>
  <si>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</si>
  <si>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</si>
  <si>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</si>
  <si>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</si>
  <si>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</si>
  <si>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</si>
  <si>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</si>
  <si>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</si>
  <si>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</si>
  <si>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</si>
  <si>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</si>
  <si>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</si>
  <si>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</si>
  <si>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</si>
  <si>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</si>
  <si>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</si>
  <si>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</si>
  <si>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</si>
  <si>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</si>
  <si>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</si>
  <si>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</si>
  <si>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</si>
  <si>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</si>
  <si>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</si>
  <si>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</si>
  <si>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</si>
  <si>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</si>
  <si>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</si>
  <si>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</si>
  <si>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</si>
  <si>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</si>
  <si>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</si>
  <si>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</si>
  <si>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</si>
  <si>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</si>
  <si>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</si>
  <si>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</si>
  <si>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</si>
  <si>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</si>
  <si>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</si>
  <si>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</si>
  <si>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</si>
  <si>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</si>
  <si>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</si>
  <si>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</si>
  <si>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</si>
  <si>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</si>
  <si>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</si>
  <si>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</si>
  <si>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</si>
  <si>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</si>
  <si>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</si>
  <si>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</si>
  <si>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</si>
  <si>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</si>
  <si>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</si>
  <si>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</si>
  <si>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</si>
  <si>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</si>
  <si>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</si>
  <si>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</si>
  <si>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</si>
  <si>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</si>
  <si>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</si>
  <si>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</si>
  <si>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</si>
  <si>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</si>
  <si>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</si>
  <si>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</si>
  <si>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</si>
  <si>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</si>
  <si>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</si>
  <si>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</si>
  <si>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</si>
  <si>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</si>
  <si>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</si>
  <si>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</si>
  <si>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</si>
  <si>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</si>
  <si>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</si>
  <si>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</si>
  <si>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</si>
  <si>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</si>
  <si>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</si>
  <si>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</si>
  <si>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</si>
  <si>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</si>
  <si>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</si>
  <si>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</si>
  <si>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</si>
  <si>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</si>
  <si>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</si>
  <si>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</si>
  <si>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</si>
  <si>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</si>
  <si>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</si>
  <si>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</si>
  <si>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</si>
  <si>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</si>
  <si>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</si>
  <si>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</si>
  <si>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</si>
  <si>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</si>
  <si>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</si>
  <si>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</si>
  <si>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</si>
  <si>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</si>
  <si>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</si>
  <si>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</si>
  <si>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</si>
  <si>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</si>
  <si>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</si>
  <si>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</si>
  <si>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</si>
  <si>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</si>
  <si>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</si>
  <si>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</si>
  <si>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</si>
  <si>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</si>
  <si>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</si>
  <si>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</si>
  <si>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</si>
  <si>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</si>
  <si>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</si>
  <si>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</si>
  <si>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</si>
  <si>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</si>
  <si>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</si>
  <si>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</si>
  <si>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</si>
  <si>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</si>
  <si>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</si>
  <si>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</si>
  <si>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</si>
  <si>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</si>
  <si>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</si>
  <si>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</si>
  <si>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</si>
  <si>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</si>
  <si>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</si>
  <si>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</si>
  <si>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</si>
  <si>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</si>
  <si>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</si>
  <si>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</si>
  <si>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</si>
  <si>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</si>
  <si>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</si>
  <si>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</si>
  <si>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</si>
  <si>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</si>
  <si>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</si>
  <si>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</si>
  <si>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</si>
  <si>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</si>
  <si>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</si>
  <si>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</si>
  <si>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</si>
  <si>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</si>
  <si>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</si>
  <si>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</si>
  <si>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</si>
  <si>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</si>
  <si>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</si>
  <si>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</si>
  <si>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</si>
  <si>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</si>
  <si>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</si>
  <si>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</si>
  <si>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</si>
  <si>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</si>
  <si>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</si>
  <si>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</si>
  <si>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</si>
  <si>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</si>
  <si>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</si>
  <si>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</si>
  <si>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</si>
  <si>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</si>
  <si>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</si>
  <si>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</si>
  <si>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</si>
  <si>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</si>
  <si>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</si>
  <si>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</si>
  <si>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</si>
  <si>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</si>
  <si>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</si>
  <si>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</si>
  <si>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</si>
  <si>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</si>
  <si>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</si>
  <si>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</si>
  <si>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</si>
  <si>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</si>
  <si>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</si>
  <si>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</si>
  <si>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</si>
  <si>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</si>
  <si>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</si>
  <si>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</si>
  <si>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</si>
  <si>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</si>
  <si>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</si>
  <si>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</si>
  <si>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</si>
  <si>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</si>
  <si>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</si>
  <si>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</si>
  <si>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</si>
  <si>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</si>
  <si>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</si>
  <si>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</si>
  <si>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</si>
  <si>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</si>
  <si>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</si>
  <si>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</si>
  <si>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</si>
  <si>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</si>
  <si>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</si>
  <si>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</si>
  <si>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</si>
  <si>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</si>
  <si>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</si>
  <si>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</si>
  <si>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</si>
  <si>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</si>
  <si>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</si>
  <si>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</si>
  <si>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</si>
  <si>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</si>
  <si>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</si>
  <si>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</si>
  <si>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</si>
  <si>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</si>
  <si>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</si>
  <si>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</si>
  <si>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</si>
  <si>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</si>
  <si>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</si>
  <si>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</si>
  <si>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</si>
  <si>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</si>
  <si>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</si>
  <si>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</si>
  <si>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</si>
  <si>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</si>
  <si>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</si>
  <si>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</si>
  <si>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</si>
  <si>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</si>
  <si>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</si>
  <si>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</si>
  <si>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</si>
  <si>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</si>
  <si>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</si>
  <si>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</si>
  <si>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</si>
  <si>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</si>
  <si>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</si>
  <si>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</si>
  <si>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</si>
  <si>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</si>
  <si>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</si>
  <si>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</si>
  <si>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</si>
  <si>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</si>
  <si>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</si>
  <si>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</si>
  <si>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</si>
  <si>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</si>
  <si>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</si>
  <si>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</si>
  <si>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</si>
  <si>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</si>
  <si>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</si>
  <si>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</si>
  <si>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</si>
  <si>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</si>
  <si>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</si>
  <si>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</si>
  <si>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</si>
  <si>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</si>
  <si>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</si>
  <si>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</si>
  <si>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</si>
  <si>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</si>
  <si>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</si>
  <si>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</si>
  <si>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</si>
  <si>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</si>
  <si>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</si>
  <si>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</si>
  <si>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</si>
  <si>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</si>
  <si>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</si>
  <si>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</si>
  <si>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</si>
  <si>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</si>
  <si>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</si>
  <si>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</si>
  <si>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</si>
  <si>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</si>
  <si>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</si>
  <si>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</si>
  <si>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</si>
  <si>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</si>
  <si>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</si>
  <si>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</si>
  <si>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</si>
  <si>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</si>
  <si>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</si>
  <si>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</si>
  <si>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</si>
  <si>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</si>
  <si>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</si>
  <si>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</si>
  <si>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</si>
  <si>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</si>
  <si>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</si>
  <si>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</si>
  <si>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</si>
  <si>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</si>
  <si>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</si>
  <si>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</si>
  <si>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</si>
  <si>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</si>
  <si>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</si>
  <si>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</si>
  <si>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</si>
  <si>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</si>
  <si>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</si>
  <si>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</si>
  <si>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</si>
  <si>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</si>
  <si>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</si>
  <si>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</si>
  <si>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</si>
  <si>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</si>
  <si>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</si>
  <si>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</si>
  <si>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</si>
  <si>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</si>
  <si>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</si>
  <si>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</si>
  <si>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</si>
  <si>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</si>
  <si>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</si>
  <si>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</si>
  <si>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</si>
  <si>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</si>
  <si>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</si>
  <si>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</si>
  <si>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</si>
  <si>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</si>
  <si>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</si>
  <si>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</si>
  <si>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</si>
  <si>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</si>
  <si>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</si>
  <si>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</si>
  <si>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</si>
  <si>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</si>
  <si>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</si>
  <si>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</si>
  <si>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</si>
  <si>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</si>
  <si>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</si>
  <si>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</si>
  <si>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</si>
  <si>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</si>
  <si>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</si>
  <si>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</si>
  <si>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</si>
  <si>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</si>
  <si>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</si>
  <si>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</si>
  <si>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</si>
  <si>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</si>
  <si>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</si>
  <si>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</si>
  <si>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</si>
  <si>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</si>
  <si>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</si>
  <si>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</si>
  <si>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</si>
  <si>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</si>
  <si>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</si>
  <si>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</si>
  <si>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</si>
  <si>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</si>
  <si>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</si>
  <si>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</si>
  <si>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</si>
  <si>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</si>
  <si>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</si>
  <si>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</si>
  <si>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</si>
  <si>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</si>
  <si>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</si>
  <si>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</si>
  <si>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</si>
  <si>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</si>
  <si>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</si>
  <si>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</si>
  <si>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</si>
  <si>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</si>
  <si>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</si>
  <si>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</si>
  <si>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</si>
  <si>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</si>
  <si>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</si>
  <si>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</si>
  <si>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</si>
  <si>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</si>
  <si>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</si>
  <si>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</si>
  <si>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</si>
  <si>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</si>
  <si>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</si>
  <si>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</si>
  <si>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</si>
  <si>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</si>
  <si>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</si>
  <si>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</si>
  <si>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</si>
  <si>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</si>
  <si>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</si>
  <si>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</si>
  <si>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</si>
  <si>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</si>
  <si>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</si>
  <si>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</si>
  <si>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</si>
  <si>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</si>
  <si>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</si>
  <si>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</si>
  <si>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</si>
  <si>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</si>
  <si>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</si>
  <si>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</si>
  <si>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</si>
  <si>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</si>
  <si>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</si>
  <si>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</si>
  <si>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</si>
  <si>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</si>
  <si>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</si>
  <si>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</si>
  <si>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</si>
  <si>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</si>
  <si>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</si>
  <si>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</si>
  <si>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</si>
  <si>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</si>
  <si>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</si>
  <si>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</si>
  <si>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</si>
  <si>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</si>
  <si>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</si>
  <si>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</si>
  <si>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</si>
  <si>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</si>
  <si>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</si>
  <si>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</si>
  <si>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</si>
  <si>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</si>
  <si>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</si>
  <si>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</si>
  <si>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</si>
  <si>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</si>
  <si>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</si>
  <si>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</si>
  <si>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</si>
  <si>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</si>
  <si>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</si>
  <si>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</si>
  <si>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</si>
  <si>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</si>
  <si>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</si>
  <si>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</si>
  <si>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</si>
  <si>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</si>
  <si>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</si>
  <si>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</si>
  <si>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</si>
  <si>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</si>
  <si>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</si>
  <si>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</si>
  <si>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</si>
  <si>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</si>
  <si>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</si>
  <si>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</si>
  <si>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</si>
  <si>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</si>
  <si>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</si>
  <si>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</si>
  <si>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</si>
  <si>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</si>
  <si>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</si>
  <si>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</si>
  <si>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</si>
  <si>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</si>
  <si>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</si>
  <si>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</si>
  <si>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</si>
  <si>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</si>
  <si>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</si>
  <si>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</si>
  <si>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</si>
  <si>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</si>
  <si>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</si>
  <si>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</si>
  <si>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</si>
  <si>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</si>
  <si>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</si>
  <si>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</si>
  <si>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</si>
  <si>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</si>
  <si>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</si>
  <si>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</si>
  <si>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</si>
  <si>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</si>
  <si>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</si>
  <si>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</si>
  <si>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</si>
  <si>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</si>
  <si>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</si>
  <si>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</si>
  <si>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</si>
  <si>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</si>
  <si>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</si>
  <si>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</si>
  <si>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</si>
  <si>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</si>
  <si>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</si>
  <si>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</si>
  <si>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</si>
  <si>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</si>
  <si>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</si>
  <si>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</si>
  <si>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</si>
  <si>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</si>
  <si>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</si>
  <si>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</si>
  <si>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</si>
  <si>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</si>
  <si>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</si>
  <si>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</si>
  <si>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</si>
  <si>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</si>
  <si>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</si>
  <si>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</si>
  <si>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</si>
  <si>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</si>
  <si>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</si>
  <si>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</si>
  <si>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</si>
  <si>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</si>
  <si>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</si>
  <si>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</si>
  <si>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</si>
  <si>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</si>
  <si>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</si>
  <si>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</si>
  <si>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</si>
  <si>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</si>
  <si>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</si>
  <si>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</si>
  <si>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</si>
  <si>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</si>
  <si>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</si>
  <si>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</si>
  <si>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</si>
  <si>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</si>
  <si>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</si>
  <si>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</si>
  <si>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</si>
  <si>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</si>
  <si>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</si>
  <si>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</si>
  <si>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</si>
  <si>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</si>
  <si>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</si>
  <si>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</si>
  <si>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</si>
  <si>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</si>
  <si>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</si>
  <si>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</si>
  <si>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</si>
  <si>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</si>
  <si>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</si>
  <si>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</si>
  <si>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</si>
  <si>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</si>
  <si>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</si>
  <si>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</si>
  <si>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</si>
  <si>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</si>
  <si>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</si>
  <si>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</si>
  <si>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</si>
  <si>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</si>
  <si>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</si>
  <si>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</si>
  <si>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</si>
  <si>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</si>
  <si>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</si>
  <si>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</si>
  <si>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</si>
  <si>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</si>
  <si>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</si>
  <si>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</si>
  <si>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</si>
  <si>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</si>
  <si>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</si>
  <si>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</si>
  <si>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</si>
  <si>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</si>
  <si>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</si>
  <si>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</si>
  <si>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</si>
  <si>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</si>
  <si>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</si>
  <si>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</si>
  <si>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</si>
  <si>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</si>
  <si>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</si>
  <si>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</si>
  <si>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</si>
  <si>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</si>
  <si>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</si>
  <si>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</si>
  <si>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</si>
  <si>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</si>
  <si>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</si>
  <si>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</si>
  <si>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</si>
  <si>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</si>
  <si>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</si>
  <si>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</si>
  <si>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</si>
  <si>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</si>
  <si>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</si>
  <si>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</si>
  <si>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</si>
  <si>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</si>
  <si>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</si>
  <si>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</si>
  <si>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</si>
  <si>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</si>
  <si>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</si>
  <si>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</si>
  <si>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</si>
  <si>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</si>
  <si>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</si>
  <si>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</si>
  <si>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</si>
  <si>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</si>
  <si>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</si>
  <si>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</si>
  <si>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</si>
  <si>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</si>
  <si>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</si>
  <si>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</si>
  <si>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</si>
  <si>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</si>
  <si>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</si>
  <si>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</si>
  <si>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</si>
  <si>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</si>
  <si>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</si>
  <si>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</si>
  <si>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</si>
  <si>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</si>
  <si>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</si>
  <si>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</si>
  <si>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</si>
  <si>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</si>
  <si>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</si>
  <si>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</si>
  <si>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</si>
  <si>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</si>
  <si>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</si>
  <si>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</si>
  <si>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</si>
  <si>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</si>
  <si>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</si>
  <si>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</si>
  <si>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</si>
  <si>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</si>
  <si>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</si>
  <si>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</si>
  <si>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</si>
  <si>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</si>
  <si>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</si>
  <si>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</si>
  <si>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</si>
  <si>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</si>
  <si>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</si>
  <si>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</si>
  <si>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</si>
  <si>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</si>
  <si>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</si>
  <si>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</si>
  <si>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</si>
  <si>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</si>
  <si>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</si>
  <si>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</si>
  <si>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</si>
  <si>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</si>
  <si>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</si>
  <si>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</si>
  <si>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</si>
  <si>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</si>
  <si>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</si>
  <si>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</si>
  <si>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</si>
  <si>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</si>
  <si>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</si>
  <si>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</si>
  <si>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</si>
  <si>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</si>
  <si>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</si>
  <si>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</si>
  <si>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</si>
  <si>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</si>
  <si>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</si>
  <si>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</si>
  <si>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</si>
  <si>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</si>
  <si>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</si>
  <si>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</si>
  <si>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</si>
  <si>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</si>
  <si>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</si>
  <si>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</si>
  <si>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</si>
  <si>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</si>
  <si>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</si>
  <si>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</si>
  <si>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</si>
  <si>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</si>
  <si>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</si>
  <si>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</si>
  <si>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</si>
  <si>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</si>
  <si>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</si>
  <si>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</si>
  <si>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</si>
  <si>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</si>
  <si>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</si>
  <si>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</si>
  <si>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</si>
  <si>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</si>
  <si>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</si>
  <si>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</si>
  <si>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</si>
  <si>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</si>
  <si>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</si>
  <si>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</si>
  <si>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</si>
  <si>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</si>
  <si>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</si>
  <si>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</si>
  <si>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</si>
  <si>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</si>
  <si>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</si>
  <si>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</si>
  <si>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</si>
  <si>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</si>
  <si>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</si>
  <si>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</si>
  <si>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</si>
  <si>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</si>
  <si>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</si>
  <si>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</si>
  <si>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</si>
  <si>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</si>
  <si>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</si>
  <si>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</si>
  <si>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</si>
  <si>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</si>
  <si>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</si>
  <si>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</si>
  <si>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</si>
  <si>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</si>
  <si>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</si>
  <si>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</si>
  <si>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</si>
  <si>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</si>
  <si>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</si>
  <si>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</si>
  <si>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</si>
  <si>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</si>
  <si>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</si>
  <si>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</si>
  <si>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</si>
  <si>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</si>
  <si>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</si>
  <si>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</si>
  <si>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</si>
  <si>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</si>
  <si>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</si>
  <si>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</si>
  <si>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</si>
  <si>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</si>
  <si>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</si>
  <si>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</si>
  <si>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</si>
  <si>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</si>
  <si>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</si>
  <si>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</si>
  <si>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</si>
  <si>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</si>
  <si>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</si>
  <si>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</si>
  <si>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</si>
  <si>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</si>
  <si>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</si>
  <si>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</si>
  <si>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</si>
  <si>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</si>
  <si>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</si>
  <si>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</si>
  <si>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</si>
  <si>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</si>
  <si>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</si>
  <si>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</si>
  <si>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</si>
  <si>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</si>
  <si>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</si>
  <si>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</si>
  <si>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</si>
  <si>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</si>
  <si>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</si>
  <si>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</si>
  <si>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</si>
  <si>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</si>
  <si>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</si>
  <si>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</si>
  <si>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</si>
  <si>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</si>
  <si>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</si>
  <si>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</si>
  <si>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</si>
  <si>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</si>
  <si>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</si>
  <si>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</si>
  <si>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</si>
  <si>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</si>
  <si>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</si>
  <si>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</si>
  <si>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</si>
  <si>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</si>
  <si>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</si>
  <si>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</si>
  <si>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</si>
  <si>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</si>
  <si>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</si>
  <si>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</si>
  <si>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</si>
  <si>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</si>
  <si>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</si>
  <si>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</si>
  <si>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</si>
  <si>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</si>
  <si>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</si>
  <si>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</si>
  <si>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</si>
  <si>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</si>
  <si>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</si>
  <si>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</si>
  <si>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</si>
  <si>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</si>
  <si>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</si>
  <si>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</si>
  <si>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</si>
  <si>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</si>
  <si>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</si>
  <si>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</si>
  <si>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</si>
  <si>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</si>
  <si>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</si>
  <si>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</si>
  <si>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</si>
  <si>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</si>
  <si>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</si>
  <si>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</si>
  <si>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</si>
  <si>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</si>
  <si>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</si>
  <si>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</si>
  <si>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</si>
  <si>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</si>
  <si>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</si>
  <si>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</si>
  <si>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</si>
  <si>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</si>
  <si>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</si>
  <si>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</si>
  <si>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</si>
  <si>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</si>
  <si>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</si>
  <si>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</si>
  <si>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</si>
  <si>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</si>
  <si>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</si>
  <si>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</si>
  <si>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</si>
  <si>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</si>
  <si>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</si>
  <si>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</si>
  <si>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</si>
  <si>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</si>
  <si>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</si>
  <si>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</si>
  <si>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</si>
  <si>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</si>
  <si>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</si>
  <si>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</si>
  <si>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</si>
  <si>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</si>
  <si>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</si>
  <si>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</si>
  <si>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</si>
  <si>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</si>
  <si>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</si>
  <si>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</si>
  <si>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</si>
  <si>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</si>
  <si>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</si>
  <si>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</si>
  <si>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</si>
  <si>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</si>
  <si>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</si>
  <si>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</si>
  <si>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</si>
  <si>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</si>
  <si>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</si>
  <si>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</si>
  <si>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</si>
  <si>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</si>
  <si>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</si>
  <si>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</si>
  <si>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</si>
  <si>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</si>
  <si>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</si>
  <si>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</si>
  <si>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</si>
  <si>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</si>
  <si>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</si>
  <si>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</si>
  <si>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</si>
  <si>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</si>
  <si>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</si>
  <si>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</si>
  <si>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</si>
  <si>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</si>
  <si>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</si>
  <si>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</si>
  <si>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</si>
  <si>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</si>
  <si>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</si>
  <si>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</si>
  <si>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</si>
  <si>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</si>
  <si>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</si>
  <si>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</si>
  <si>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</si>
  <si>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</si>
  <si>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</si>
  <si>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</si>
  <si>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</si>
  <si>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</si>
  <si>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</si>
  <si>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</si>
  <si>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</si>
  <si>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</si>
  <si>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</si>
  <si>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</si>
  <si>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</si>
  <si>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</si>
  <si>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</si>
  <si>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</si>
  <si>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</si>
  <si>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</si>
  <si>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</si>
  <si>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</si>
  <si>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</si>
  <si>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</si>
  <si>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</si>
  <si>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</si>
  <si>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</si>
  <si>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</si>
  <si>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</si>
  <si>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</si>
  <si>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</si>
  <si>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</si>
  <si>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</si>
  <si>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</si>
  <si>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</si>
  <si>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</si>
  <si>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</si>
  <si>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</si>
  <si>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</si>
  <si>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</si>
  <si>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</si>
  <si>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</si>
  <si>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</si>
  <si>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</si>
  <si>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</si>
  <si>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</si>
  <si>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</si>
  <si>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</si>
  <si>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</si>
  <si>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</si>
  <si>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</si>
  <si>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</si>
  <si>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</si>
  <si>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</si>
  <si>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</si>
  <si>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</si>
  <si>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</si>
  <si>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</si>
  <si>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</si>
  <si>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</si>
  <si>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</si>
  <si>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</si>
  <si>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</si>
  <si>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</si>
  <si>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</si>
  <si>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</si>
  <si>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</si>
  <si>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</si>
  <si>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</si>
  <si>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</si>
  <si>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</si>
  <si>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</si>
  <si>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</si>
  <si>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</si>
  <si>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</si>
  <si>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</si>
  <si>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</si>
  <si>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</si>
  <si>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</si>
  <si>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</si>
  <si>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</si>
  <si>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</si>
  <si>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</si>
  <si>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</si>
  <si>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</si>
  <si>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</si>
  <si>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</si>
  <si>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</si>
  <si>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</si>
  <si>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</si>
  <si>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</si>
  <si>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</si>
  <si>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</si>
  <si>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</si>
  <si>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</si>
  <si>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</si>
  <si>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</si>
  <si>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</si>
  <si>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</si>
  <si>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</si>
  <si>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</si>
  <si>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</si>
  <si>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</si>
  <si>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</si>
  <si>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</si>
  <si>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</si>
  <si>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</si>
  <si>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</si>
  <si>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</si>
  <si>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</si>
  <si>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</si>
  <si>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</si>
  <si>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</si>
  <si>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</si>
  <si>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</si>
  <si>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</si>
  <si>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</si>
  <si>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</si>
  <si>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</si>
  <si>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</si>
  <si>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</si>
  <si>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</si>
  <si>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</si>
  <si>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</si>
  <si>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</si>
  <si>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</si>
  <si>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</si>
  <si>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</si>
  <si>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</si>
  <si>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</si>
  <si>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</si>
  <si>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</si>
  <si>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</si>
  <si>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</si>
  <si>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</si>
  <si>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</si>
  <si>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</si>
  <si>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</si>
  <si>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</si>
  <si>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</si>
  <si>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</si>
  <si>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</si>
  <si>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</si>
  <si>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</si>
  <si>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</si>
  <si>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</si>
  <si>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</si>
  <si>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</si>
  <si>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</si>
  <si>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</si>
  <si>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</si>
  <si>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</si>
  <si>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</si>
  <si>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</si>
  <si>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</si>
  <si>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</si>
  <si>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</si>
  <si>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</si>
  <si>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</si>
  <si>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</si>
  <si>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</si>
  <si>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</si>
  <si>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</si>
  <si>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</si>
  <si>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</si>
  <si>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</si>
  <si>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</si>
  <si>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</si>
  <si>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</si>
  <si>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</si>
  <si>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</si>
  <si>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</si>
  <si>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</si>
  <si>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</si>
  <si>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</si>
  <si>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</si>
  <si>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</si>
  <si>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</si>
  <si>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</si>
  <si>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</si>
  <si>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</si>
  <si>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</si>
  <si>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</si>
  <si>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</si>
  <si>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</si>
  <si>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</si>
  <si>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</si>
  <si>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</si>
  <si>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</si>
  <si>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</si>
  <si>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</si>
  <si>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</si>
  <si>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</si>
  <si>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</si>
  <si>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</si>
  <si>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</si>
  <si>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</si>
  <si>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</si>
  <si>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</si>
  <si>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</si>
  <si>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</si>
  <si>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</si>
  <si>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</si>
  <si>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</si>
  <si>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</si>
  <si>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</si>
  <si>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</si>
  <si>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</si>
  <si>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</si>
  <si>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</si>
  <si>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</si>
  <si>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</si>
  <si>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</si>
  <si>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</si>
  <si>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</si>
  <si>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</si>
  <si>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</si>
  <si>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</si>
  <si>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</si>
  <si>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</si>
  <si>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</si>
  <si>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</si>
  <si>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</si>
  <si>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</si>
  <si>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</si>
  <si>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</si>
  <si>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</si>
  <si>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</si>
  <si>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</si>
  <si>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</si>
  <si>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</si>
  <si>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</si>
  <si>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</si>
  <si>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</si>
  <si>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</si>
  <si>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</si>
  <si>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</si>
  <si>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</si>
  <si>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</si>
  <si>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</si>
  <si>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</si>
  <si>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</si>
  <si>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</si>
  <si>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</si>
  <si>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</si>
  <si>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</si>
  <si>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</si>
  <si>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</si>
  <si>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</si>
  <si>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</si>
  <si>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</si>
  <si>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</si>
  <si>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</si>
  <si>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</si>
  <si>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</si>
  <si>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</si>
  <si>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</si>
  <si>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</si>
  <si>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</si>
  <si>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</si>
  <si>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</si>
  <si>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</si>
  <si>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</si>
  <si>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</si>
  <si>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</si>
  <si>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</si>
  <si>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</si>
  <si>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</si>
  <si>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</si>
  <si>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</si>
  <si>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</si>
  <si>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</si>
  <si>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</si>
  <si>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</si>
  <si>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</si>
  <si>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</si>
  <si>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</si>
  <si>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</si>
  <si>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</si>
  <si>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</si>
  <si>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</si>
  <si>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</si>
  <si>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</si>
  <si>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</si>
  <si>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</si>
  <si>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</si>
  <si>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</si>
  <si>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</si>
  <si>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</si>
  <si>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</si>
  <si>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</si>
  <si>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</si>
  <si>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</si>
  <si>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</si>
  <si>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</si>
  <si>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</si>
  <si>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</si>
  <si>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</si>
  <si>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</si>
  <si>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</si>
  <si>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</si>
  <si>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</si>
  <si>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</si>
  <si>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</si>
  <si>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</si>
  <si>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</si>
  <si>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</si>
  <si>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</si>
  <si>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</si>
  <si>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</si>
  <si>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</si>
  <si>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</si>
  <si>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</si>
  <si>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</si>
  <si>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</si>
  <si>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</si>
  <si>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</si>
  <si>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</si>
  <si>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</si>
  <si>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</si>
  <si>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</si>
  <si>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</si>
  <si>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</si>
  <si>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</si>
  <si>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</si>
  <si>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</si>
  <si>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</si>
  <si>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</si>
  <si>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</si>
  <si>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</si>
  <si>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</si>
  <si>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</si>
  <si>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</si>
  <si>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</si>
  <si>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</si>
  <si>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</si>
  <si>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</si>
  <si>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</si>
  <si>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</si>
  <si>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</si>
  <si>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</si>
  <si>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</si>
  <si>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</si>
  <si>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</si>
  <si>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</si>
  <si>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</si>
  <si>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</si>
  <si>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</si>
  <si>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</si>
  <si>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</si>
  <si>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</si>
  <si>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</si>
  <si>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</si>
  <si>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</si>
  <si>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</si>
  <si>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</si>
  <si>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</si>
  <si>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</si>
  <si>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</si>
  <si>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</si>
  <si>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</si>
  <si>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</si>
  <si>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</si>
  <si>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</si>
  <si>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</si>
  <si>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</si>
  <si>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</si>
  <si>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</si>
  <si>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</si>
  <si>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</si>
  <si>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</si>
  <si>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</si>
  <si>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</si>
  <si>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</si>
  <si>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</si>
  <si>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</si>
  <si>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</si>
  <si>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</si>
  <si>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</si>
  <si>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</si>
  <si>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</si>
  <si>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</si>
  <si>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</si>
  <si>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</si>
  <si>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</si>
  <si>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</si>
  <si>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</si>
  <si>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</si>
  <si>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</si>
  <si>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</si>
  <si>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</si>
  <si>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</si>
  <si>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</si>
  <si>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</si>
  <si>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</si>
  <si>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</si>
  <si>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</si>
  <si>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</si>
  <si>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</si>
  <si>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</si>
  <si>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</si>
  <si>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</si>
  <si>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</si>
  <si>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</si>
  <si>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</si>
  <si>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</si>
  <si>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</si>
  <si>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</si>
  <si>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</si>
  <si>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</si>
  <si>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</si>
  <si>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</si>
  <si>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</si>
  <si>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</si>
  <si>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</si>
  <si>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</si>
  <si>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</si>
  <si>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</si>
  <si>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</si>
  <si>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</si>
  <si>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</si>
  <si>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</si>
  <si>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</si>
  <si>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</si>
  <si>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</si>
  <si>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</si>
  <si>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</si>
  <si>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</si>
  <si>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</si>
  <si>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</si>
  <si>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</si>
  <si>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</si>
  <si>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</si>
  <si>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</si>
  <si>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</si>
  <si>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</si>
  <si>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</si>
  <si>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</si>
  <si>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</si>
  <si>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</si>
  <si>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</si>
  <si>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</si>
  <si>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</si>
  <si>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</si>
  <si>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</si>
  <si>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</si>
  <si>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</si>
  <si>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</si>
  <si>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</si>
  <si>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</si>
  <si>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</si>
  <si>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</si>
  <si>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</si>
  <si>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</si>
  <si>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</si>
  <si>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</si>
  <si>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</si>
  <si>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</si>
  <si>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</si>
  <si>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</si>
  <si>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</si>
  <si>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</si>
  <si>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</si>
  <si>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</si>
  <si>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</si>
  <si>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</si>
  <si>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</si>
  <si>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</si>
  <si>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</si>
  <si>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</si>
  <si>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</si>
  <si>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</si>
  <si>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</si>
  <si>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</si>
  <si>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</si>
  <si>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</si>
  <si>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</si>
  <si>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</si>
  <si>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</si>
  <si>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</si>
  <si>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</si>
  <si>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</si>
  <si>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</si>
  <si>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</si>
  <si>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</si>
  <si>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</si>
  <si>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</si>
  <si>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</si>
  <si>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</si>
  <si>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</si>
  <si>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</si>
  <si>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</si>
  <si>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</si>
  <si>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</si>
  <si>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</si>
  <si>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</si>
  <si>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</si>
  <si>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</si>
  <si>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</si>
  <si>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</si>
  <si>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</si>
  <si>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</si>
  <si>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</si>
  <si>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</si>
  <si>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</si>
  <si>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</si>
  <si>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</si>
  <si>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</si>
  <si>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</si>
  <si>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</si>
  <si>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</si>
  <si>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</si>
  <si>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</si>
  <si>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</si>
  <si>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</si>
  <si>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</si>
  <si>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</si>
  <si>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</si>
  <si>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</si>
  <si>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</si>
  <si>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</si>
  <si>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</si>
  <si>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</si>
  <si>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</si>
  <si>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</si>
  <si>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</si>
  <si>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</si>
  <si>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</si>
  <si>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</si>
  <si>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</si>
  <si>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</si>
  <si>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</si>
  <si>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</si>
  <si>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</si>
  <si>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</si>
  <si>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</si>
  <si>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</si>
  <si>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</si>
  <si>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</si>
  <si>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</si>
  <si>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</si>
  <si>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</si>
  <si>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</si>
  <si>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</si>
  <si>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</si>
  <si>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</si>
  <si>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</si>
  <si>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</si>
  <si>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</si>
  <si>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</si>
  <si>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</si>
  <si>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</si>
  <si>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</si>
  <si>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</si>
  <si>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</si>
  <si>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</si>
  <si>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</si>
  <si>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</si>
  <si>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</si>
  <si>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</si>
  <si>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</si>
  <si>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</si>
  <si>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</si>
  <si>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</si>
  <si>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</si>
  <si>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</si>
  <si>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</si>
  <si>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</si>
  <si>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</si>
  <si>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</si>
  <si>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</si>
  <si>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</si>
  <si>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</si>
  <si>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</si>
  <si>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</si>
  <si>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</si>
  <si>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</si>
  <si>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</si>
  <si>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</si>
  <si>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</si>
  <si>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</si>
  <si>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</si>
  <si>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</si>
  <si>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</si>
  <si>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</si>
  <si>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</si>
  <si>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</si>
  <si>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</si>
  <si>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</si>
  <si>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</si>
  <si>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</si>
  <si>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</si>
  <si>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</si>
  <si>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</si>
  <si>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</si>
  <si>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</si>
  <si>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</si>
  <si>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</si>
  <si>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</si>
  <si>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</si>
  <si>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</si>
  <si>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</si>
  <si>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</si>
  <si>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</si>
  <si>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</si>
  <si>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</si>
  <si>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</si>
  <si>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</si>
  <si>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</si>
  <si>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</si>
  <si>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</si>
  <si>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</si>
  <si>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</si>
  <si>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</si>
  <si>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</si>
  <si>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</si>
  <si>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</si>
  <si>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</si>
  <si>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</si>
  <si>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</si>
  <si>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</si>
  <si>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</si>
  <si>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</si>
  <si>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</si>
  <si>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</si>
  <si>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</si>
  <si>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</si>
  <si>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</si>
  <si>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</si>
  <si>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</si>
  <si>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</si>
  <si>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</si>
  <si>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</si>
  <si>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</si>
  <si>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</si>
  <si>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</si>
  <si>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</si>
  <si>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</si>
  <si>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</si>
  <si>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</si>
  <si>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</si>
  <si>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</si>
  <si>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</si>
  <si>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</si>
  <si>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</si>
  <si>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</si>
  <si>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</si>
  <si>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</si>
  <si>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</si>
  <si>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</si>
  <si>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</si>
  <si>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</si>
  <si>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</si>
  <si>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</si>
  <si>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</si>
  <si>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</si>
  <si>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</si>
  <si>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</si>
  <si>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</si>
  <si>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</si>
  <si>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</si>
  <si>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</si>
  <si>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</si>
  <si>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</si>
  <si>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</si>
  <si>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</si>
  <si>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</si>
  <si>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</si>
  <si>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</si>
  <si>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</si>
  <si>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</si>
  <si>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</si>
  <si>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</si>
  <si>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</si>
  <si>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</si>
  <si>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</si>
  <si>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</si>
  <si>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</si>
  <si>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</si>
  <si>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</si>
  <si>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</si>
  <si>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</si>
  <si>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</si>
  <si>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</si>
  <si>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</si>
  <si>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</si>
  <si>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</si>
  <si>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</si>
  <si>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</si>
  <si>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</si>
  <si>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</si>
  <si>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</si>
  <si>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</si>
  <si>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</si>
  <si>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</si>
  <si>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</si>
  <si>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</si>
  <si>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</si>
  <si>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</si>
  <si>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</si>
  <si>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</si>
  <si>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</si>
  <si>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</si>
  <si>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</si>
  <si>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</si>
  <si>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</si>
  <si>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</si>
  <si>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</si>
  <si>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</si>
  <si>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</si>
  <si>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</si>
  <si>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</si>
  <si>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</si>
  <si>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</si>
  <si>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</si>
  <si>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</si>
  <si>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</si>
  <si>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</si>
  <si>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</si>
  <si>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</si>
  <si>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</si>
  <si>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</si>
  <si>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</si>
  <si>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</si>
  <si>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</si>
  <si>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</si>
  <si>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</si>
  <si>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</si>
  <si>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</si>
  <si>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</si>
  <si>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</si>
  <si>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</si>
  <si>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</si>
  <si>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</si>
  <si>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</si>
  <si>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</si>
  <si>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</si>
  <si>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</si>
  <si>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</si>
  <si>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</si>
  <si>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</si>
  <si>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</si>
  <si>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</si>
  <si>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</si>
  <si>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</si>
  <si>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</si>
  <si>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</si>
  <si>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</si>
  <si>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</si>
  <si>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</si>
  <si>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</si>
  <si>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</si>
  <si>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</si>
  <si>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</si>
  <si>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</si>
  <si>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</si>
  <si>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</si>
  <si>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</si>
  <si>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</si>
  <si>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</si>
  <si>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</si>
  <si>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</si>
  <si>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</si>
  <si>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</si>
  <si>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</si>
  <si>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</si>
  <si>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</si>
  <si>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</si>
  <si>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</si>
  <si>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</si>
  <si>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</si>
  <si>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</si>
  <si>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</si>
  <si>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</si>
  <si>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</si>
  <si>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</si>
  <si>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</si>
  <si>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</si>
  <si>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</si>
  <si>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</si>
  <si>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</si>
  <si>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</si>
  <si>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</si>
  <si>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</si>
  <si>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</si>
  <si>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</si>
  <si>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</si>
  <si>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</si>
  <si>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</si>
  <si>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</si>
  <si>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</si>
  <si>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</si>
  <si>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</si>
  <si>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</si>
  <si>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</si>
  <si>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</si>
  <si>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</si>
  <si>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</si>
  <si>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</si>
  <si>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</si>
  <si>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</si>
  <si>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</si>
  <si>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</si>
  <si>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</si>
  <si>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</si>
  <si>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</si>
  <si>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</si>
  <si>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</si>
  <si>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</si>
  <si>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</si>
  <si>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</si>
  <si>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</si>
  <si>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</si>
  <si>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</si>
  <si>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</si>
  <si>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</si>
  <si>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</si>
  <si>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</si>
  <si>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</si>
  <si>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</si>
  <si>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</si>
  <si>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</si>
  <si>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</si>
  <si>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</si>
  <si>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</si>
  <si>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</si>
  <si>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</si>
  <si>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</si>
  <si>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</si>
  <si>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</si>
  <si>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</si>
  <si>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</si>
  <si>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</si>
  <si>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</si>
  <si>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</si>
  <si>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</si>
  <si>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</si>
  <si>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</si>
  <si>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</si>
  <si>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</si>
  <si>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</si>
  <si>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</si>
  <si>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</si>
  <si>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</si>
  <si>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</si>
  <si>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</si>
  <si>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</si>
  <si>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</si>
  <si>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</si>
  <si>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</si>
  <si>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</si>
  <si>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</si>
  <si>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</si>
  <si>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</si>
  <si>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</si>
  <si>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</si>
  <si>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</si>
  <si>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</si>
  <si>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</si>
  <si>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</si>
  <si>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</si>
  <si>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</si>
  <si>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</si>
  <si>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</si>
  <si>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</si>
  <si>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</si>
  <si>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</si>
  <si>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</si>
  <si>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</si>
  <si>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</si>
  <si>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</si>
  <si>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</si>
  <si>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</si>
  <si>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</si>
  <si>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</si>
  <si>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</si>
  <si>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</si>
  <si>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</si>
  <si>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</si>
  <si>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</si>
  <si>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</si>
  <si>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</si>
  <si>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</si>
  <si>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</si>
  <si>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</si>
  <si>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</si>
  <si>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</si>
  <si>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</si>
  <si>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</si>
  <si>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</si>
  <si>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</si>
  <si>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</si>
  <si>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</si>
  <si>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</si>
  <si>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</si>
  <si>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</si>
  <si>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</si>
  <si>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</si>
  <si>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</si>
  <si>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</si>
  <si>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</si>
  <si>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</si>
  <si>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</si>
  <si>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</si>
  <si>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</si>
  <si>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</si>
  <si>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</si>
  <si>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</si>
  <si>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</si>
  <si>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</si>
  <si>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</si>
  <si>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</si>
  <si>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</si>
  <si>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</si>
  <si>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</si>
  <si>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</si>
  <si>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</si>
  <si>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</si>
  <si>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</si>
  <si>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</si>
  <si>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</si>
  <si>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</si>
  <si>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</si>
  <si>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</si>
  <si>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</si>
  <si>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</si>
  <si>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</si>
  <si>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</si>
  <si>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</si>
  <si>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</si>
  <si>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</si>
  <si>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</si>
  <si>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</si>
  <si>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</si>
  <si>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</si>
  <si>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</si>
  <si>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</si>
  <si>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</si>
  <si>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</si>
  <si>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</si>
  <si>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</si>
  <si>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</si>
  <si>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</si>
  <si>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</si>
  <si>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</si>
  <si>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</si>
  <si>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</si>
  <si>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</si>
  <si>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</si>
  <si>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</si>
  <si>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</si>
  <si>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</si>
  <si>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</si>
  <si>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</si>
  <si>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</si>
  <si>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</si>
  <si>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</si>
  <si>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</si>
  <si>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</si>
  <si>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</si>
  <si>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</si>
  <si>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</si>
  <si>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</si>
  <si>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</si>
  <si>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</si>
  <si>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</si>
  <si>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</si>
  <si>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</si>
  <si>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</si>
  <si>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</si>
  <si>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</si>
  <si>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</si>
  <si>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</si>
  <si>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</si>
  <si>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</si>
  <si>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</si>
  <si>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</si>
  <si>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</si>
  <si>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</si>
  <si>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</si>
  <si>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</si>
  <si>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</si>
  <si>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</si>
  <si>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</si>
  <si>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</si>
  <si>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</si>
  <si>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</si>
  <si>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</si>
  <si>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</si>
  <si>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</si>
  <si>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</si>
  <si>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</si>
  <si>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</si>
  <si>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</si>
  <si>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</si>
  <si>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</si>
  <si>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</si>
  <si>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</si>
  <si>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</si>
  <si>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</si>
  <si>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</si>
  <si>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</si>
  <si>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</si>
  <si>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</si>
  <si>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</si>
  <si>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</si>
  <si>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</si>
  <si>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</si>
  <si>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</si>
  <si>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</si>
  <si>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</si>
  <si>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</si>
  <si>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</si>
  <si>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</si>
  <si>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</si>
  <si>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</si>
  <si>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</si>
  <si>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</si>
  <si>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</si>
  <si>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</si>
  <si>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</si>
  <si>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</si>
  <si>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</si>
  <si>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</si>
  <si>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</si>
  <si>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</si>
  <si>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</si>
  <si>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</si>
  <si>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</si>
  <si>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</si>
  <si>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</si>
  <si>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</si>
  <si>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</si>
  <si>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</si>
  <si>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</si>
  <si>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</si>
  <si>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</si>
  <si>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</si>
  <si>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</si>
  <si>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</si>
  <si>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</si>
  <si>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</si>
  <si>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</si>
  <si>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</si>
  <si>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</si>
  <si>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</si>
  <si>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</si>
  <si>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</si>
  <si>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</si>
  <si>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</si>
  <si>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</si>
  <si>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</si>
  <si>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</si>
  <si>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</si>
  <si>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</si>
  <si>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</si>
  <si>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</si>
  <si>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</si>
  <si>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</si>
  <si>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</si>
  <si>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</si>
  <si>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</si>
  <si>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</si>
  <si>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</si>
  <si>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</si>
  <si>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</si>
  <si>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</si>
  <si>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</si>
  <si>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</si>
  <si>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</si>
  <si>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</si>
  <si>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</si>
  <si>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</si>
  <si>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</si>
  <si>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</si>
  <si>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</si>
  <si>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</si>
  <si>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</si>
  <si>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</si>
  <si>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</si>
  <si>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</si>
  <si>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</si>
  <si>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</si>
  <si>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</si>
  <si>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</si>
  <si>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</si>
  <si>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</si>
  <si>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</si>
  <si>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</si>
  <si>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</si>
  <si>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</si>
  <si>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</si>
  <si>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</si>
  <si>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</si>
  <si>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</si>
  <si>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</si>
  <si>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</si>
  <si>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</si>
  <si>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</si>
  <si>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</si>
  <si>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</si>
  <si>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</si>
  <si>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</si>
  <si>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</si>
  <si>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</si>
  <si>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</si>
  <si>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</si>
  <si>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</si>
  <si>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</si>
  <si>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</si>
  <si>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</si>
  <si>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</si>
  <si>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</si>
  <si>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</si>
  <si>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</si>
  <si>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</si>
  <si>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</si>
  <si>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</si>
  <si>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</si>
  <si>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</si>
  <si>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</si>
  <si>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</si>
  <si>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</si>
  <si>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</si>
  <si>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</si>
  <si>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</si>
  <si>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</si>
  <si>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</si>
  <si>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</si>
  <si>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</si>
  <si>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</si>
  <si>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</si>
  <si>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</si>
  <si>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</si>
  <si>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</si>
  <si>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</si>
  <si>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</si>
  <si>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</si>
  <si>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</si>
  <si>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</si>
  <si>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</si>
  <si>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</si>
  <si>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</si>
  <si>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</si>
  <si>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</si>
  <si>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</si>
  <si>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</si>
  <si>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</si>
  <si>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</si>
  <si>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</si>
  <si>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</si>
  <si>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</si>
  <si>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</si>
  <si>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</si>
  <si>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</si>
  <si>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</si>
  <si>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</si>
  <si>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</si>
  <si>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</si>
  <si>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</si>
  <si>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</si>
  <si>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</si>
  <si>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</si>
  <si>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</si>
  <si>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</si>
  <si>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</si>
  <si>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</si>
  <si>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</si>
  <si>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</si>
  <si>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</si>
  <si>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</si>
  <si>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</si>
  <si>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</si>
  <si>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</si>
  <si>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</si>
  <si>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</si>
  <si>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</si>
  <si>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</si>
  <si>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</si>
  <si>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</si>
  <si>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</si>
  <si>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</si>
  <si>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</si>
  <si>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</si>
  <si>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</si>
  <si>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</si>
  <si>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</si>
  <si>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</si>
  <si>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</si>
  <si>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</si>
  <si>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</si>
  <si>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</si>
  <si>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</si>
  <si>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</si>
  <si>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</si>
  <si>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</si>
  <si>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</si>
  <si>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</si>
  <si>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</si>
  <si>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</si>
  <si>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</si>
  <si>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</si>
  <si>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</si>
  <si>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</si>
  <si>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</si>
  <si>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</si>
  <si>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</si>
  <si>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</si>
  <si>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</si>
  <si>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</si>
  <si>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</si>
  <si>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</si>
  <si>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</si>
  <si>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</si>
  <si>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</si>
  <si>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</si>
  <si>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</si>
  <si>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</si>
  <si>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</si>
  <si>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</si>
  <si>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</si>
  <si>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</si>
  <si>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</si>
  <si>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</si>
  <si>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</si>
  <si>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</si>
  <si>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</si>
  <si>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</si>
  <si>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</si>
  <si>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</si>
  <si>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</si>
  <si>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</si>
  <si>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</si>
  <si>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</si>
  <si>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</si>
  <si>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</si>
  <si>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</si>
  <si>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</si>
  <si>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</si>
  <si>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</si>
  <si>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</si>
  <si>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</si>
  <si>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</si>
  <si>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</si>
  <si>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</si>
  <si>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</si>
  <si>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</si>
  <si>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</si>
  <si>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</si>
  <si>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</si>
  <si>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</si>
  <si>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</si>
  <si>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</si>
  <si>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</si>
  <si>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</si>
  <si>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</si>
  <si>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</si>
  <si>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</si>
  <si>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</si>
  <si>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</si>
  <si>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</si>
  <si>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</si>
  <si>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</si>
  <si>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</si>
  <si>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</si>
  <si>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</si>
  <si>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</si>
  <si>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</si>
  <si>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</si>
  <si>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</si>
  <si>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</si>
  <si>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</si>
  <si>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</si>
  <si>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</si>
  <si>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</si>
  <si>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</si>
  <si>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</si>
  <si>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</si>
  <si>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</si>
  <si>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</si>
  <si>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</si>
  <si>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</si>
  <si>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</si>
  <si>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</si>
  <si>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</si>
  <si>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</si>
  <si>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</si>
  <si>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</si>
  <si>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</si>
  <si>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</si>
  <si>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</si>
  <si>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</si>
  <si>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</si>
  <si>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</si>
  <si>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</si>
  <si>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</si>
  <si>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</si>
  <si>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</si>
  <si>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</si>
  <si>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</si>
  <si>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</si>
  <si>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</si>
  <si>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</si>
  <si>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</si>
  <si>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</si>
  <si>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</si>
  <si>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</si>
  <si>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</si>
  <si>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</si>
  <si>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</si>
  <si>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</si>
  <si>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</si>
  <si>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</si>
  <si>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</si>
  <si>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</si>
  <si>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</si>
  <si>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</si>
  <si>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</si>
  <si>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</si>
  <si>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</si>
  <si>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</si>
  <si>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</si>
  <si>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</si>
  <si>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</si>
  <si>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</si>
  <si>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</si>
  <si>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</si>
  <si>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</si>
  <si>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</si>
  <si>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</si>
  <si>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</si>
  <si>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</si>
  <si>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</si>
  <si>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</si>
  <si>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</si>
  <si>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</si>
  <si>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</si>
  <si>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</si>
  <si>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</si>
  <si>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</si>
  <si>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</si>
  <si>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</si>
  <si>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</si>
  <si>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</si>
  <si>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</si>
  <si>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</si>
  <si>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</si>
  <si>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</si>
  <si>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</si>
  <si>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</si>
  <si>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</si>
  <si>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</si>
  <si>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</si>
  <si>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</si>
  <si>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</si>
  <si>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</si>
  <si>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</si>
  <si>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</si>
  <si>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</si>
  <si>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</si>
  <si>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</si>
  <si>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</si>
  <si>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</si>
  <si>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</si>
  <si>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</si>
  <si>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</si>
  <si>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</si>
  <si>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</si>
  <si>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</si>
  <si>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</si>
  <si>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</si>
  <si>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</si>
  <si>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</si>
  <si>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</si>
  <si>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</si>
  <si>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</si>
  <si>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</si>
  <si>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</si>
  <si>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</si>
  <si>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</si>
  <si>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</si>
  <si>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</si>
  <si>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</si>
  <si>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</si>
  <si>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</si>
  <si>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</si>
  <si>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</si>
  <si>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</si>
  <si>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</si>
  <si>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</si>
  <si>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</si>
  <si>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</si>
  <si>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</si>
  <si>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</si>
  <si>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</si>
  <si>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</si>
  <si>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</si>
  <si>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</si>
  <si>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</si>
  <si>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</si>
  <si>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</si>
  <si>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</si>
  <si>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</si>
  <si>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</si>
  <si>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</si>
  <si>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</si>
  <si>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</si>
  <si>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</si>
  <si>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</si>
  <si>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</si>
  <si>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</si>
  <si>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</si>
  <si>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</si>
  <si>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</si>
  <si>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</si>
  <si>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</si>
  <si>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</si>
  <si>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</si>
  <si>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</si>
  <si>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</si>
  <si>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</si>
  <si>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</si>
  <si>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</si>
  <si>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</si>
  <si>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</si>
  <si>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</si>
  <si>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</si>
  <si>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</si>
  <si>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</si>
  <si>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</si>
  <si>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</si>
  <si>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</si>
  <si>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</si>
  <si>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</si>
  <si>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</si>
  <si>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</si>
  <si>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</si>
  <si>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</si>
  <si>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</si>
  <si>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</si>
  <si>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</si>
  <si>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</si>
  <si>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</si>
  <si>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</si>
  <si>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</si>
  <si>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</si>
  <si>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</si>
  <si>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</si>
  <si>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</si>
  <si>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</si>
  <si>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</si>
  <si>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</si>
  <si>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</si>
  <si>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</si>
  <si>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</si>
  <si>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</si>
  <si>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</si>
  <si>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</si>
  <si>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</si>
  <si>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</si>
  <si>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</si>
  <si>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</si>
  <si>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</si>
  <si>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</si>
  <si>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</si>
  <si>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</si>
  <si>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</si>
  <si>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</si>
  <si>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</si>
  <si>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</si>
  <si>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</si>
  <si>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</si>
  <si>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</si>
  <si>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</si>
  <si>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</si>
  <si>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</si>
  <si>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</si>
  <si>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</si>
  <si>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</si>
  <si>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</si>
  <si>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</si>
  <si>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</si>
  <si>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</si>
  <si>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</si>
  <si>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</si>
  <si>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</si>
  <si>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</si>
  <si>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</si>
  <si>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</si>
  <si>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</si>
  <si>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</si>
  <si>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</si>
  <si>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</si>
  <si>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</si>
  <si>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</si>
  <si>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</si>
  <si>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</si>
  <si>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</si>
  <si>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</si>
  <si>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</si>
  <si>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</si>
  <si>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</si>
  <si>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</si>
  <si>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</si>
  <si>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</si>
  <si>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</si>
  <si>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</si>
  <si>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</si>
  <si>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</si>
  <si>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</si>
  <si>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</si>
  <si>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</si>
  <si>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</si>
  <si>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</si>
  <si>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</si>
  <si>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</si>
  <si>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</si>
  <si>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</si>
  <si>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</si>
  <si>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</si>
  <si>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</si>
  <si>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</si>
  <si>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</si>
  <si>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</si>
  <si>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</si>
  <si>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</si>
  <si>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</si>
  <si>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</si>
  <si>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</si>
  <si>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</si>
  <si>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</si>
  <si>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</si>
  <si>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</si>
  <si>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</si>
  <si>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</si>
  <si>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</si>
  <si>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</si>
  <si>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</si>
  <si>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</si>
  <si>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</si>
  <si>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</si>
  <si>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</si>
  <si>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</si>
  <si>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</si>
  <si>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</si>
  <si>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</si>
  <si>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</si>
  <si>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</si>
  <si>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</si>
  <si>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</si>
  <si>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</si>
  <si>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</si>
  <si>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</si>
  <si>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</si>
  <si>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</si>
  <si>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</si>
  <si>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</si>
  <si>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</si>
  <si>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</si>
  <si>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</si>
  <si>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</si>
  <si>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</si>
  <si>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</si>
  <si>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</si>
  <si>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</si>
  <si>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</si>
  <si>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</si>
  <si>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</si>
  <si>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</si>
  <si>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</si>
  <si>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</si>
  <si>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</si>
  <si>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</si>
  <si>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</si>
  <si>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</si>
  <si>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</si>
  <si>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</si>
  <si>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</si>
  <si>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</si>
  <si>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</si>
  <si>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</si>
  <si>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</si>
  <si>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</si>
  <si>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</si>
  <si>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</si>
  <si>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</si>
  <si>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</si>
  <si>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</si>
  <si>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</si>
  <si>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</si>
  <si>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</si>
  <si>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</si>
  <si>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</si>
  <si>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</si>
  <si>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</si>
  <si>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</si>
  <si>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</si>
  <si>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</si>
  <si>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</si>
  <si>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</si>
  <si>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</si>
  <si>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</si>
  <si>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</si>
  <si>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</si>
  <si>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</si>
  <si>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</si>
  <si>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</si>
  <si>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</si>
  <si>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</si>
  <si>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</si>
  <si>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</si>
  <si>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</si>
  <si>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</si>
  <si>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</si>
  <si>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</si>
  <si>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</si>
  <si>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</si>
  <si>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</si>
  <si>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</si>
  <si>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</si>
  <si>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</si>
  <si>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</si>
  <si>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</si>
  <si>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</si>
  <si>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</si>
  <si>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</si>
  <si>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</si>
  <si>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</si>
  <si>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</si>
  <si>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</si>
  <si>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</si>
  <si>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</si>
  <si>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</si>
  <si>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</si>
  <si>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</si>
  <si>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</si>
  <si>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</si>
  <si>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</si>
  <si>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</si>
  <si>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</si>
  <si>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</si>
  <si>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</si>
  <si>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</si>
  <si>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</si>
  <si>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</si>
  <si>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</si>
  <si>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</si>
  <si>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</si>
  <si>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</si>
  <si>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</si>
  <si>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</si>
  <si>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</si>
  <si>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</si>
  <si>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</si>
  <si>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</si>
  <si>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</si>
  <si>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</si>
  <si>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</si>
  <si>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</si>
  <si>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</si>
  <si>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</si>
  <si>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</si>
  <si>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</si>
  <si>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</si>
  <si>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</si>
  <si>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</si>
  <si>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</si>
  <si>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</si>
  <si>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</si>
  <si>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</si>
  <si>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</si>
  <si>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</si>
  <si>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</si>
  <si>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</si>
  <si>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</si>
  <si>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</si>
  <si>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</si>
  <si>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</si>
  <si>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</si>
  <si>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</si>
  <si>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</si>
  <si>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</si>
  <si>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</si>
  <si>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</si>
  <si>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</si>
  <si>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</si>
  <si>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</si>
  <si>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</si>
  <si>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</si>
  <si>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</si>
  <si>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</si>
  <si>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</si>
  <si>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</si>
  <si>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</si>
  <si>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</si>
  <si>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</si>
  <si>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</si>
  <si>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</si>
  <si>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</si>
  <si>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</si>
  <si>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</si>
  <si>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</si>
  <si>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</si>
  <si>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</si>
  <si>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</si>
  <si>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</si>
  <si>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</si>
  <si>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</si>
  <si>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</si>
  <si>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</si>
  <si>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</si>
  <si>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</si>
  <si>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</si>
  <si>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</si>
  <si>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</si>
  <si>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</si>
  <si>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</si>
  <si>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</si>
  <si>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</si>
  <si>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</si>
  <si>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</si>
  <si>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</si>
  <si>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</si>
  <si>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</si>
  <si>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</si>
  <si>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</si>
  <si>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</si>
  <si>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</si>
  <si>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</si>
  <si>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</si>
  <si>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</si>
  <si>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</si>
  <si>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</si>
  <si>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</si>
  <si>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</si>
  <si>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</si>
  <si>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</si>
  <si>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</si>
  <si>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</si>
  <si>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</si>
  <si>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</si>
  <si>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</si>
  <si>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</si>
  <si>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</si>
  <si>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</si>
  <si>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</si>
  <si>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</si>
  <si>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</si>
  <si>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</si>
  <si>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</si>
  <si>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</si>
  <si>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</si>
  <si>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</si>
  <si>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</si>
  <si>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</si>
  <si>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</si>
  <si>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</si>
  <si>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</si>
  <si>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</si>
  <si>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</si>
  <si>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</si>
  <si>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</si>
  <si>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</si>
  <si>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</si>
  <si>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</si>
  <si>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</si>
  <si>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</si>
  <si>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</si>
  <si>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</si>
  <si>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</si>
  <si>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</si>
  <si>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</si>
  <si>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</si>
  <si>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</si>
  <si>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</si>
  <si>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</si>
  <si>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</si>
  <si>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</si>
  <si>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</si>
  <si>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</si>
  <si>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</si>
  <si>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</si>
  <si>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</si>
  <si>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</si>
  <si>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</si>
  <si>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</si>
  <si>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</si>
  <si>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</si>
  <si>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</si>
  <si>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</si>
  <si>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</si>
  <si>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</si>
  <si>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</si>
  <si>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</si>
  <si>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</si>
  <si>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</si>
  <si>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</si>
  <si>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</si>
  <si>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</si>
  <si>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</si>
  <si>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</si>
  <si>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</si>
  <si>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</si>
  <si>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</si>
  <si>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</si>
  <si>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</si>
  <si>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</si>
  <si>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</si>
  <si>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</si>
  <si>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</si>
  <si>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</si>
  <si>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</si>
  <si>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</si>
  <si>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</si>
  <si>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</si>
  <si>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</si>
  <si>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</si>
  <si>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</si>
  <si>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</si>
  <si>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</si>
  <si>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</si>
  <si>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</si>
  <si>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</si>
  <si>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</si>
  <si>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</si>
  <si>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</si>
  <si>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</si>
  <si>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</si>
  <si>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</si>
  <si>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</si>
  <si>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</si>
  <si>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</si>
  <si>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</si>
  <si>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</si>
  <si>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</si>
  <si>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</si>
  <si>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</si>
  <si>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</si>
  <si>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</si>
  <si>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</si>
  <si>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</si>
  <si>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</si>
  <si>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</si>
  <si>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</si>
  <si>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</si>
  <si>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</si>
  <si>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</si>
  <si>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</si>
  <si>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</si>
  <si>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</si>
  <si>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</si>
  <si>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</si>
  <si>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</si>
  <si>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</si>
  <si>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</si>
  <si>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</si>
  <si>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</si>
  <si>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</si>
  <si>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</si>
  <si>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</si>
  <si>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</si>
  <si>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</si>
  <si>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</si>
  <si>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</si>
  <si>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</si>
  <si>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</si>
  <si>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</si>
  <si>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</si>
  <si>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</si>
  <si>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</si>
  <si>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</si>
  <si>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</si>
  <si>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</si>
  <si>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</si>
  <si>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</si>
  <si>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</si>
  <si>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</si>
  <si>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</si>
  <si>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</si>
  <si>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</si>
  <si>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</si>
  <si>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</si>
  <si>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</si>
  <si>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</si>
  <si>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</si>
  <si>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</si>
  <si>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</si>
  <si>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</si>
  <si>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</si>
  <si>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</si>
  <si>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</si>
  <si>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</si>
  <si>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</si>
  <si>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</si>
  <si>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</si>
  <si>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</si>
  <si>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</si>
  <si>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</si>
  <si>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</si>
  <si>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</si>
  <si>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</si>
  <si>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</si>
  <si>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</si>
  <si>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</si>
  <si>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</si>
  <si>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</si>
  <si>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</si>
  <si>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</si>
  <si>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</si>
  <si>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</si>
  <si>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</si>
  <si>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</si>
  <si>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</si>
  <si>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</si>
  <si>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</si>
  <si>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</si>
  <si>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</si>
  <si>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</si>
  <si>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</si>
  <si>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</si>
  <si>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</si>
  <si>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</si>
  <si>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</si>
  <si>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</si>
  <si>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</si>
  <si>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</si>
  <si>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</si>
  <si>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</si>
  <si>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</si>
  <si>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</si>
  <si>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</si>
  <si>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</si>
  <si>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</si>
  <si>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</si>
  <si>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</si>
  <si>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</si>
  <si>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</si>
  <si>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</si>
  <si>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</si>
  <si>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</si>
  <si>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</si>
  <si>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</si>
  <si>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</si>
  <si>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</si>
  <si>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</si>
  <si>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</si>
  <si>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</si>
  <si>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</si>
  <si>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</si>
  <si>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</si>
  <si>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</si>
  <si>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</si>
  <si>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</si>
  <si>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</si>
  <si>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</si>
  <si>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</si>
  <si>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</si>
  <si>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</si>
  <si>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</si>
  <si>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</si>
  <si>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</si>
  <si>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</si>
  <si>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</si>
  <si>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</si>
  <si>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</si>
  <si>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</si>
  <si>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</si>
  <si>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</si>
  <si>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</si>
  <si>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</si>
  <si>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</si>
  <si>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</si>
  <si>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</si>
  <si>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</si>
  <si>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</si>
  <si>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</si>
  <si>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</si>
  <si>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</si>
  <si>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</si>
  <si>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</si>
  <si>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</si>
  <si>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</si>
  <si>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</si>
  <si>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</si>
  <si>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</si>
  <si>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</si>
  <si>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</si>
  <si>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</si>
  <si>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</si>
  <si>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</si>
  <si>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</si>
  <si>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</si>
  <si>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</si>
  <si>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</si>
  <si>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</si>
  <si>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</si>
  <si>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</si>
  <si>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</si>
  <si>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</si>
  <si>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</si>
  <si>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</si>
  <si>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</si>
  <si>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</si>
  <si>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</si>
  <si>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</si>
  <si>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</si>
  <si>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</si>
  <si>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</si>
  <si>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</si>
  <si>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</si>
  <si>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</si>
  <si>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</si>
  <si>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</si>
  <si>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</si>
  <si>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</si>
  <si>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</si>
  <si>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</si>
  <si>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</si>
  <si>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</si>
  <si>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</si>
  <si>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</si>
  <si>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</si>
  <si>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</si>
  <si>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</si>
  <si>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</si>
  <si>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</si>
  <si>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</si>
  <si>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</si>
  <si>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</si>
  <si>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</si>
  <si>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</si>
  <si>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</si>
  <si>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</si>
  <si>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</si>
  <si>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</si>
  <si>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</si>
  <si>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</si>
  <si>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</si>
  <si>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</si>
  <si>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</si>
  <si>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</si>
  <si>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</si>
  <si>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</si>
  <si>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</si>
  <si>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</si>
  <si>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</si>
  <si>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</si>
  <si>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</si>
  <si>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</si>
  <si>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</si>
  <si>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</si>
  <si>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</si>
  <si>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</si>
  <si>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</si>
  <si>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</si>
  <si>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</si>
  <si>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</si>
  <si>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</si>
  <si>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</si>
  <si>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</si>
  <si>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</si>
  <si>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</si>
  <si>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</si>
  <si>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</si>
  <si>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</si>
  <si>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</si>
  <si>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</si>
  <si>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</si>
  <si>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</si>
  <si>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</si>
  <si>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</si>
  <si>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</si>
  <si>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</si>
  <si>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</si>
  <si>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</si>
  <si>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</si>
  <si>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</si>
  <si>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</si>
  <si>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</si>
  <si>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</si>
  <si>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</si>
  <si>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</si>
  <si>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</si>
  <si>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</si>
  <si>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</si>
  <si>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</si>
  <si>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</si>
  <si>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</si>
  <si>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</si>
  <si>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</si>
  <si>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</si>
  <si>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</si>
  <si>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</si>
  <si>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</si>
  <si>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</si>
  <si>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</si>
  <si>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</si>
  <si>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</si>
  <si>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</si>
  <si>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</si>
  <si>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</si>
  <si>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</si>
  <si>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</si>
  <si>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</si>
  <si>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</si>
  <si>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</si>
  <si>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</si>
  <si>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</si>
  <si>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</si>
  <si>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</si>
  <si>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</si>
  <si>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</si>
  <si>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</si>
  <si>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</si>
  <si>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</si>
  <si>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</si>
  <si>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</si>
  <si>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</si>
  <si>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</si>
  <si>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</si>
  <si>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</si>
  <si>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</si>
  <si>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</si>
  <si>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</si>
  <si>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</si>
  <si>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</si>
  <si>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</si>
  <si>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</si>
  <si>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</si>
  <si>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</si>
  <si>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</si>
  <si>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</si>
  <si>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</si>
  <si>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</si>
  <si>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</si>
  <si>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</si>
  <si>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</si>
  <si>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</si>
  <si>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</si>
  <si>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</si>
  <si>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</si>
  <si>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</si>
  <si>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</si>
  <si>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</si>
  <si>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</si>
  <si>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</si>
  <si>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</si>
  <si>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</si>
  <si>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</si>
  <si>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</si>
  <si>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</si>
  <si>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</si>
  <si>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</si>
  <si>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</si>
  <si>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</si>
  <si>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</si>
  <si>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</si>
  <si>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</si>
  <si>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</si>
  <si>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</si>
  <si>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</si>
  <si>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</si>
  <si>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</si>
  <si>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</si>
  <si>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</si>
  <si>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</si>
  <si>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</si>
  <si>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</si>
  <si>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</si>
  <si>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</si>
  <si>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</si>
  <si>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</si>
  <si>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</si>
  <si>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</si>
  <si>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</si>
  <si>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</si>
  <si>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</si>
  <si>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</si>
  <si>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</si>
  <si>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</si>
  <si>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</si>
  <si>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</si>
  <si>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</si>
  <si>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</si>
  <si>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</si>
  <si>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</si>
  <si>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</si>
  <si>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</si>
  <si>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</si>
  <si>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</si>
  <si>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</si>
  <si>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</si>
  <si>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</si>
  <si>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</si>
  <si>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</si>
  <si>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</si>
  <si>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</si>
  <si>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</si>
  <si>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</si>
  <si>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</si>
  <si>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</si>
  <si>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</si>
  <si>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</si>
  <si>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</si>
  <si>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</si>
  <si>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</si>
  <si>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</si>
  <si>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</si>
  <si>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</si>
  <si>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</si>
  <si>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</si>
  <si>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</si>
  <si>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</si>
  <si>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</si>
  <si>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</si>
  <si>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</si>
  <si>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</si>
  <si>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</si>
  <si>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</si>
  <si>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</si>
  <si>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</si>
  <si>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</si>
  <si>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</si>
  <si>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</si>
  <si>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</si>
  <si>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</si>
  <si>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</si>
  <si>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</si>
  <si>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</si>
  <si>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</si>
  <si>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</si>
  <si>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</si>
  <si>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</si>
  <si>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</si>
  <si>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</si>
  <si>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</si>
  <si>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</si>
  <si>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</si>
  <si>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</si>
  <si>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</si>
  <si>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</si>
  <si>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</si>
  <si>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</si>
  <si>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</si>
  <si>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</si>
  <si>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</si>
  <si>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</si>
  <si>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</si>
  <si>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</si>
  <si>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</si>
  <si>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</si>
  <si>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</si>
  <si>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</si>
  <si>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</si>
  <si>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</si>
  <si>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</si>
  <si>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</si>
  <si>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</si>
  <si>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</si>
  <si>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</si>
  <si>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</si>
  <si>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</si>
  <si>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</si>
  <si>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</si>
  <si>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</si>
  <si>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</si>
  <si>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</si>
  <si>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</si>
  <si>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</si>
  <si>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</si>
  <si>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</si>
  <si>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</si>
  <si>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</si>
  <si>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</si>
  <si>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</si>
  <si>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</si>
  <si>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</si>
  <si>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</si>
  <si>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</si>
  <si>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</si>
  <si>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</si>
  <si>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</si>
  <si>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</si>
  <si>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</si>
  <si>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</si>
  <si>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</si>
  <si>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</si>
  <si>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</si>
  <si>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</si>
  <si>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</si>
  <si>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</si>
  <si>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</si>
  <si>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</si>
  <si>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</si>
  <si>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</si>
  <si>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</si>
  <si>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</si>
  <si>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</si>
  <si>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</si>
  <si>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</si>
  <si>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</si>
  <si>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</si>
  <si>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</si>
  <si>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</si>
  <si>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</si>
  <si>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</si>
  <si>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</si>
  <si>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</si>
  <si>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</si>
  <si>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</si>
  <si>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</si>
  <si>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</si>
  <si>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</si>
  <si>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</si>
  <si>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</si>
  <si>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</si>
  <si>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</si>
  <si>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</si>
  <si>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</si>
  <si>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</si>
  <si>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</si>
  <si>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</si>
  <si>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</si>
  <si>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</si>
  <si>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</si>
  <si>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</si>
  <si>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</si>
  <si>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</si>
  <si>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</si>
  <si>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</si>
  <si>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</si>
  <si>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</si>
  <si>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</si>
  <si>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</si>
  <si>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</si>
  <si>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</si>
  <si>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</si>
  <si>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</si>
  <si>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</si>
  <si>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</si>
  <si>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</si>
  <si>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</si>
  <si>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</si>
  <si>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</si>
  <si>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</si>
  <si>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</si>
  <si>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</si>
  <si>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</si>
  <si>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</si>
  <si>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</si>
  <si>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</si>
  <si>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</si>
  <si>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</si>
  <si>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</si>
  <si>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</si>
  <si>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</si>
  <si>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</si>
  <si>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</si>
  <si>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</si>
  <si>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</si>
  <si>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</si>
  <si>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</si>
  <si>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</si>
  <si>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</si>
  <si>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</si>
  <si>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</si>
  <si>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</si>
  <si>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</si>
  <si>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</si>
  <si>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</si>
  <si>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</si>
  <si>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</si>
  <si>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</si>
  <si>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</si>
  <si>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</si>
  <si>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</si>
  <si>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</si>
  <si>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</si>
  <si>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</si>
  <si>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</si>
  <si>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</si>
  <si>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</si>
  <si>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</si>
  <si>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</si>
  <si>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</si>
  <si>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</si>
  <si>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</si>
  <si>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</si>
  <si>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</si>
  <si>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</si>
  <si>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</si>
  <si>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</si>
  <si>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</si>
  <si>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</si>
  <si>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</si>
  <si>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</si>
  <si>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</si>
  <si>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</si>
  <si>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</si>
  <si>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</si>
  <si>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</si>
  <si>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</si>
  <si>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</si>
  <si>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</si>
  <si>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</si>
  <si>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</si>
  <si>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</si>
  <si>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</si>
  <si>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</si>
  <si>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</si>
  <si>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</si>
  <si>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</si>
  <si>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</si>
  <si>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</si>
  <si>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</si>
  <si>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</si>
  <si>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</si>
  <si>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</si>
  <si>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</si>
  <si>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</si>
  <si>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</si>
  <si>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</si>
  <si>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</si>
  <si>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</si>
  <si>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</si>
  <si>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</si>
  <si>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</si>
  <si>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</si>
  <si>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</si>
  <si>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</si>
  <si>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</si>
  <si>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</si>
  <si>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</si>
  <si>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</si>
  <si>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</si>
  <si>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</si>
  <si>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</si>
  <si>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</si>
  <si>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</si>
  <si>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</si>
  <si>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</si>
  <si>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</si>
  <si>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</si>
  <si>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</si>
  <si>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</si>
  <si>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</si>
  <si>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</si>
  <si>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</si>
  <si>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</si>
  <si>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</si>
  <si>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</si>
  <si>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</si>
  <si>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</si>
  <si>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</si>
  <si>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</si>
  <si>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</si>
  <si>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</si>
  <si>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</si>
  <si>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</si>
  <si>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</si>
  <si>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</si>
  <si>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</si>
  <si>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</si>
  <si>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</si>
  <si>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</si>
  <si>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</si>
  <si>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</si>
  <si>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</si>
  <si>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</si>
  <si>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</si>
  <si>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</si>
  <si>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</si>
  <si>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</si>
  <si>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</si>
  <si>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</si>
  <si>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</si>
  <si>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</si>
  <si>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</si>
  <si>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</si>
  <si>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</si>
  <si>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</si>
  <si>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</si>
  <si>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</si>
  <si>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</si>
  <si>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</si>
  <si>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</si>
  <si>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</si>
  <si>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</si>
  <si>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</si>
  <si>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</si>
  <si>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</si>
  <si>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</si>
  <si>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</si>
  <si>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</si>
  <si>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</si>
  <si>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</si>
  <si>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</si>
  <si>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</si>
  <si>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</si>
  <si>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</si>
  <si>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</si>
  <si>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</si>
  <si>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</si>
  <si>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</si>
  <si>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</si>
  <si>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</si>
  <si>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</si>
  <si>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</si>
  <si>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</si>
  <si>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</si>
  <si>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</si>
  <si>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</si>
  <si>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</si>
  <si>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</si>
  <si>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</si>
  <si>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</si>
  <si>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</si>
  <si>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</si>
  <si>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</si>
  <si>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</si>
  <si>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</si>
  <si>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</si>
  <si>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</si>
  <si>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</si>
  <si>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</si>
  <si>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</si>
  <si>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</si>
  <si>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</si>
  <si>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</si>
  <si>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</si>
  <si>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</si>
  <si>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</si>
  <si>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</si>
  <si>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</si>
  <si>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</si>
  <si>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</si>
  <si>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</si>
  <si>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</si>
  <si>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</si>
  <si>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</si>
  <si>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</si>
  <si>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</si>
  <si>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</si>
  <si>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</si>
  <si>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</si>
  <si>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</si>
  <si>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</si>
  <si>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</si>
  <si>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</si>
  <si>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</si>
  <si>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</si>
  <si>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</si>
  <si>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</si>
  <si>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</si>
  <si>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</si>
  <si>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</si>
  <si>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</si>
  <si>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</si>
  <si>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</si>
  <si>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</si>
  <si>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</si>
  <si>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</si>
  <si>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</si>
  <si>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</si>
  <si>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</si>
  <si>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</si>
  <si>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</si>
  <si>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</si>
  <si>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</si>
  <si>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</si>
  <si>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</si>
  <si>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</si>
  <si>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</si>
  <si>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</si>
  <si>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</si>
  <si>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</si>
  <si>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</si>
  <si>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</si>
  <si>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</si>
  <si>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</si>
  <si>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</si>
  <si>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</si>
  <si>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</si>
  <si>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</si>
  <si>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</si>
  <si>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</si>
  <si>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</si>
  <si>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</si>
  <si>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</si>
  <si>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</si>
  <si>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</si>
  <si>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</si>
  <si>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</si>
  <si>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</si>
  <si>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</si>
  <si>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</si>
  <si>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</si>
  <si>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</si>
  <si>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</si>
  <si>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</si>
  <si>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</si>
  <si>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</si>
  <si>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</si>
  <si>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</si>
  <si>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</si>
  <si>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</si>
  <si>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</si>
  <si>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</si>
  <si>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</si>
  <si>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</si>
  <si>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</si>
  <si>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</si>
  <si>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</si>
  <si>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</si>
  <si>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</si>
  <si>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</si>
  <si>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</si>
  <si>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</si>
  <si>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</si>
  <si>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</si>
  <si>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</si>
  <si>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</si>
  <si>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</si>
  <si>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</si>
  <si>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</si>
  <si>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</si>
  <si>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</si>
  <si>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</si>
  <si>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</si>
  <si>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</si>
  <si>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</si>
  <si>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</si>
  <si>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</si>
  <si>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</si>
  <si>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</si>
  <si>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</si>
  <si>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</si>
  <si>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</si>
  <si>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</si>
  <si>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</si>
  <si>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</si>
  <si>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</si>
  <si>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</si>
  <si>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</si>
  <si>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</si>
  <si>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</si>
  <si>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</si>
  <si>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</si>
  <si>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</si>
  <si>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</si>
  <si>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</si>
  <si>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</si>
  <si>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</si>
  <si>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</si>
  <si>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</si>
  <si>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</si>
  <si>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</si>
  <si>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</si>
  <si>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</si>
  <si>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</si>
  <si>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</si>
  <si>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</si>
  <si>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</si>
  <si>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</si>
  <si>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</si>
  <si>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</si>
  <si>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</si>
  <si>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</si>
  <si>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</si>
  <si>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</si>
  <si>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</si>
  <si>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</si>
  <si>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</si>
  <si>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</si>
  <si>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</si>
  <si>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</si>
  <si>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</si>
  <si>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</si>
  <si>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</si>
  <si>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</si>
  <si>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</si>
  <si>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</si>
  <si>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</si>
  <si>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</si>
  <si>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</si>
  <si>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</si>
  <si>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</si>
  <si>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</si>
  <si>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</si>
  <si>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</si>
  <si>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</si>
  <si>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</si>
  <si>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</si>
  <si>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</si>
  <si>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</si>
  <si>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</si>
  <si>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</si>
  <si>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</si>
  <si>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</si>
  <si>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</si>
  <si>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</si>
  <si>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</si>
  <si>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</si>
  <si>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</si>
  <si>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</si>
  <si>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</si>
  <si>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</si>
  <si>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</si>
  <si>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</si>
  <si>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</si>
  <si>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</si>
  <si>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</si>
  <si>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</si>
  <si>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</si>
  <si>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</si>
  <si>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</si>
  <si>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</si>
  <si>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</si>
  <si>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</si>
  <si>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</si>
  <si>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</si>
  <si>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</si>
  <si>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</si>
  <si>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</si>
  <si>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</si>
  <si>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</si>
  <si>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</si>
  <si>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</si>
  <si>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</si>
  <si>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</si>
  <si>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</si>
  <si>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</si>
  <si>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</si>
  <si>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</si>
  <si>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</si>
  <si>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</si>
  <si>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</si>
  <si>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</si>
  <si>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</si>
  <si>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</si>
  <si>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</si>
  <si>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</si>
  <si>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</si>
  <si>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</si>
  <si>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</si>
  <si>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</si>
  <si>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</si>
  <si>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</si>
  <si>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</si>
  <si>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</si>
  <si>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</si>
  <si>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</si>
  <si>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</si>
  <si>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</si>
  <si>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</si>
  <si>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</si>
  <si>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</si>
  <si>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</si>
  <si>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</si>
  <si>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</si>
  <si>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</si>
  <si>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</si>
  <si>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</si>
  <si>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</si>
  <si>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</si>
  <si>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</si>
  <si>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</si>
  <si>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</si>
  <si>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</si>
  <si>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</si>
  <si>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</si>
  <si>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</si>
  <si>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</si>
  <si>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</si>
  <si>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</si>
  <si>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</si>
  <si>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</si>
  <si>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</si>
  <si>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</si>
  <si>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</si>
  <si>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</si>
  <si>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</si>
  <si>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</si>
  <si>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</si>
  <si>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</si>
  <si>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</si>
  <si>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</si>
  <si>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</si>
  <si>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</si>
  <si>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</si>
  <si>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</si>
  <si>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</si>
  <si>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</si>
  <si>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</si>
  <si>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</si>
  <si>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</si>
  <si>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</si>
  <si>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</si>
  <si>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</si>
  <si>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</si>
  <si>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</si>
  <si>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</si>
  <si>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</si>
  <si>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</si>
  <si>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</si>
  <si>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</si>
  <si>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</si>
  <si>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</si>
  <si>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</si>
  <si>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</si>
  <si>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</si>
  <si>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</si>
  <si>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</si>
  <si>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</si>
  <si>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</si>
  <si>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</si>
  <si>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</si>
  <si>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</si>
  <si>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</si>
  <si>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</si>
  <si>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</si>
  <si>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</si>
  <si>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</si>
  <si>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</si>
  <si>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</si>
  <si>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</si>
  <si>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</si>
  <si>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</si>
  <si>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</si>
  <si>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</si>
  <si>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</si>
  <si>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</si>
  <si>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</si>
  <si>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</si>
  <si>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</si>
  <si>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</si>
  <si>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</si>
  <si>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</si>
  <si>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</si>
  <si>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</si>
  <si>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</si>
  <si>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</si>
  <si>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</si>
  <si>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</si>
  <si>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</si>
  <si>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</si>
  <si>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</si>
  <si>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</si>
  <si>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</si>
  <si>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</si>
  <si>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</si>
  <si>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</si>
  <si>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</si>
  <si>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</si>
  <si>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</si>
  <si>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</si>
  <si>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</si>
  <si>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</si>
  <si>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</si>
  <si>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</si>
  <si>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</si>
  <si>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</si>
  <si>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</si>
  <si>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</si>
  <si>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</si>
  <si>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</si>
  <si>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</si>
  <si>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</si>
  <si>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</si>
  <si>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</si>
  <si>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</si>
  <si>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</si>
  <si>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</si>
  <si>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</si>
  <si>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</si>
  <si>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</si>
  <si>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</si>
  <si>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</si>
  <si>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</si>
  <si>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</si>
  <si>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</si>
  <si>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</si>
  <si>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</si>
  <si>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</si>
  <si>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</si>
  <si>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</si>
  <si>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</si>
  <si>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</si>
  <si>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</si>
  <si>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</si>
  <si>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</si>
  <si>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</si>
  <si>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</si>
  <si>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</si>
  <si>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</si>
  <si>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</si>
  <si>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</si>
  <si>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</si>
  <si>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</si>
  <si>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</si>
  <si>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</si>
  <si>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</si>
  <si>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</si>
  <si>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</si>
  <si>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</si>
  <si>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</si>
  <si>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</si>
  <si>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</si>
  <si>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</si>
  <si>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</si>
  <si>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</si>
  <si>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</si>
  <si>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</si>
  <si>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</si>
  <si>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</si>
  <si>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</si>
  <si>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</si>
  <si>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</si>
  <si>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</si>
  <si>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</si>
  <si>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</si>
  <si>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</si>
  <si>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</si>
  <si>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</si>
  <si>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</si>
  <si>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</si>
  <si>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</si>
  <si>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</si>
  <si>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</si>
  <si>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</si>
  <si>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</si>
  <si>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</si>
  <si>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</si>
  <si>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</si>
  <si>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</si>
  <si>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</si>
  <si>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</si>
  <si>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</si>
  <si>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</si>
  <si>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</si>
  <si>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</si>
  <si>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</si>
  <si>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</si>
  <si>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</si>
  <si>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</si>
  <si>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</si>
  <si>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</si>
  <si>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</si>
  <si>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</si>
  <si>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</si>
  <si>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</si>
  <si>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</si>
  <si>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</si>
  <si>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</si>
  <si>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</si>
  <si>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</si>
  <si>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</si>
  <si>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</si>
  <si>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</si>
  <si>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</si>
  <si>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</si>
  <si>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</si>
  <si>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</si>
  <si>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</si>
  <si>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</si>
  <si>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</si>
  <si>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</si>
  <si>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</si>
  <si>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</si>
  <si>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</si>
  <si>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</si>
  <si>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</si>
  <si>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</si>
  <si>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</si>
  <si>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</si>
  <si>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</si>
  <si>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</si>
  <si>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</si>
  <si>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</si>
  <si>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</si>
  <si>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</si>
  <si>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</si>
  <si>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</si>
  <si>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</si>
  <si>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</si>
  <si>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</si>
  <si>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</si>
  <si>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</si>
  <si>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</si>
  <si>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</si>
  <si>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</si>
  <si>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</si>
  <si>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</si>
  <si>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</si>
  <si>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</si>
  <si>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</si>
  <si>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</si>
  <si>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</si>
  <si>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</si>
  <si>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</si>
  <si>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</si>
  <si>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</si>
  <si>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</si>
  <si>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</si>
  <si>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</si>
  <si>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</si>
  <si>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</si>
  <si>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</si>
  <si>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</si>
  <si>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</si>
  <si>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</si>
  <si>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</si>
  <si>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</si>
  <si>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</si>
  <si>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</si>
  <si>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</si>
  <si>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</si>
  <si>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</si>
  <si>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</si>
  <si>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</si>
  <si>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</si>
  <si>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</si>
  <si>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</si>
  <si>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</si>
  <si>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</si>
  <si>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</si>
  <si>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</si>
  <si>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</si>
  <si>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</si>
  <si>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</si>
  <si>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</si>
  <si>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</si>
  <si>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</si>
  <si>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</si>
  <si>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</si>
  <si>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</si>
  <si>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</si>
  <si>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</si>
  <si>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</si>
  <si>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</si>
  <si>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</si>
  <si>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</si>
  <si>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</si>
  <si>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</si>
  <si>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</si>
  <si>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</si>
  <si>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</si>
  <si>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</si>
  <si>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</si>
  <si>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</si>
  <si>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</si>
  <si>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</si>
  <si>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</si>
  <si>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</si>
  <si>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</si>
  <si>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</si>
  <si>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</si>
  <si>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</si>
  <si>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</si>
  <si>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</si>
  <si>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</si>
  <si>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</si>
  <si>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</si>
  <si>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</si>
  <si>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</si>
  <si>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</si>
  <si>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</si>
  <si>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</si>
  <si>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</si>
  <si>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</si>
  <si>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</si>
  <si>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</si>
  <si>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</si>
  <si>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</si>
  <si>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</si>
  <si>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</si>
  <si>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</si>
  <si>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</si>
  <si>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</si>
  <si>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</si>
  <si>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</si>
  <si>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</si>
  <si>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</si>
  <si>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</si>
  <si>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</si>
  <si>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</si>
  <si>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</si>
  <si>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</si>
  <si>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</si>
  <si>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</si>
  <si>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</si>
  <si>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</si>
  <si>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</si>
  <si>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</si>
  <si>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</si>
  <si>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</si>
  <si>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</si>
  <si>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</si>
  <si>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</si>
  <si>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</si>
  <si>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</si>
  <si>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</si>
  <si>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</si>
  <si>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</si>
  <si>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</si>
  <si>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</si>
  <si>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</si>
  <si>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</si>
  <si>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</si>
  <si>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</si>
  <si>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</si>
  <si>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</si>
  <si>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</si>
  <si>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</si>
  <si>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</si>
  <si>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</si>
  <si>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</si>
  <si>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</si>
  <si>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</si>
  <si>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</si>
  <si>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</si>
  <si>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</si>
  <si>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</si>
  <si>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</si>
  <si>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</si>
  <si>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</si>
  <si>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</si>
  <si>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</si>
  <si>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</si>
  <si>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</si>
  <si>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</si>
  <si>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</si>
  <si>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</si>
  <si>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</si>
  <si>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</si>
  <si>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</si>
  <si>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</si>
  <si>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</si>
  <si>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</si>
  <si>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</si>
  <si>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</si>
  <si>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</si>
  <si>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</si>
  <si>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</si>
  <si>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</si>
  <si>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</si>
  <si>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</si>
  <si>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</si>
  <si>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</si>
  <si>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</si>
  <si>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</si>
  <si>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</si>
  <si>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</si>
  <si>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</si>
  <si>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</si>
  <si>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</si>
  <si>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</si>
  <si>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</si>
  <si>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</si>
  <si>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</si>
  <si>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</si>
  <si>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</si>
  <si>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</si>
  <si>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</si>
  <si>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</si>
  <si>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</si>
  <si>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</si>
  <si>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</si>
  <si>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</si>
  <si>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</si>
  <si>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</si>
  <si>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</si>
  <si>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</si>
  <si>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</si>
  <si>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</si>
  <si>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</si>
  <si>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</si>
  <si>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</si>
  <si>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</si>
  <si>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</si>
  <si>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</si>
  <si>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</si>
  <si>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</si>
  <si>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</si>
  <si>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</si>
  <si>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</si>
  <si>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</si>
  <si>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</si>
  <si>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</si>
  <si>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</si>
  <si>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</si>
  <si>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</si>
  <si>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</si>
  <si>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</si>
  <si>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</si>
  <si>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</si>
  <si>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</si>
  <si>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</si>
  <si>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</si>
  <si>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</si>
  <si>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</si>
  <si>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</si>
  <si>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</si>
  <si>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</si>
  <si>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</si>
  <si>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</si>
  <si>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</si>
  <si>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</si>
  <si>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</si>
  <si>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</si>
  <si>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</si>
  <si>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</si>
  <si>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</si>
  <si>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</si>
  <si>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</si>
  <si>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</si>
  <si>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</si>
  <si>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</si>
  <si>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</si>
  <si>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</si>
  <si>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</si>
  <si>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</si>
  <si>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</si>
  <si>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</si>
  <si>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</si>
  <si>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</si>
  <si>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</si>
  <si>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</si>
  <si>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</si>
  <si>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</si>
  <si>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</si>
  <si>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</si>
  <si>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</si>
  <si>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</si>
  <si>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</si>
  <si>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</si>
  <si>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</si>
  <si>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</si>
  <si>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</si>
  <si>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</si>
  <si>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</si>
  <si>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</si>
  <si>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</si>
  <si>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</si>
  <si>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</si>
  <si>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</si>
  <si>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</si>
  <si>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</si>
  <si>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</si>
  <si>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</si>
  <si>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</si>
  <si>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</si>
  <si>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</si>
  <si>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</si>
  <si>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</si>
  <si>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</si>
  <si>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</si>
  <si>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</si>
  <si>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</si>
  <si>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</si>
  <si>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</si>
  <si>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</si>
  <si>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</si>
  <si>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</si>
  <si>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</si>
  <si>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</si>
  <si>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</si>
  <si>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</si>
  <si>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</si>
  <si>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</si>
  <si>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</si>
  <si>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</si>
  <si>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</si>
  <si>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</si>
  <si>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</si>
  <si>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</si>
  <si>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</si>
  <si>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</si>
  <si>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</si>
  <si>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</si>
  <si>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</si>
  <si>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</si>
  <si>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</si>
  <si>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</si>
  <si>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</si>
  <si>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</si>
  <si>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</si>
  <si>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</si>
  <si>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</si>
  <si>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</si>
  <si>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</si>
  <si>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</si>
  <si>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</si>
  <si>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</si>
  <si>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</si>
  <si>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</si>
  <si>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</si>
  <si>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</si>
  <si>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</si>
  <si>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</si>
  <si>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</si>
  <si>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</si>
  <si>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</si>
  <si>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</si>
  <si>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</si>
  <si>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</si>
  <si>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</si>
  <si>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</si>
  <si>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</si>
  <si>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</si>
  <si>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</si>
  <si>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</si>
  <si>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</si>
  <si>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</si>
  <si>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</si>
  <si>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</si>
  <si>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</si>
  <si>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</si>
  <si>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</si>
  <si>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</si>
  <si>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</si>
  <si>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</si>
  <si>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</si>
  <si>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</si>
  <si>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</si>
  <si>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</si>
  <si>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</si>
  <si>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</si>
  <si>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</si>
  <si>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</si>
  <si>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</si>
  <si>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</si>
  <si>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</si>
  <si>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</si>
  <si>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</si>
  <si>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</si>
  <si>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</si>
  <si>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</si>
  <si>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</si>
  <si>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</si>
  <si>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</si>
  <si>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</si>
  <si>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</si>
  <si>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</si>
  <si>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</si>
  <si>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</si>
  <si>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</si>
  <si>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</si>
  <si>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</si>
  <si>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</si>
  <si>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</si>
  <si>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</si>
  <si>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</si>
  <si>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</si>
  <si>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</si>
  <si>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</si>
  <si>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</si>
  <si>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</si>
  <si>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</si>
  <si>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</si>
  <si>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</si>
  <si>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</si>
  <si>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</si>
  <si>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</si>
  <si>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</si>
  <si>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</si>
  <si>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</si>
  <si>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</si>
  <si>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</si>
  <si>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</si>
  <si>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</si>
  <si>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</si>
  <si>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</si>
  <si>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</si>
  <si>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</si>
  <si>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</si>
  <si>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</si>
  <si>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</si>
  <si>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</si>
  <si>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</si>
  <si>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</si>
  <si>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</si>
  <si>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</si>
  <si>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</si>
  <si>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</si>
  <si>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</si>
  <si>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</si>
  <si>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</si>
  <si>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</si>
  <si>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</si>
  <si>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</si>
  <si>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</si>
  <si>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</si>
  <si>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</si>
  <si>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</si>
  <si>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</si>
  <si>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</si>
  <si>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</si>
  <si>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</si>
  <si>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</si>
  <si>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</si>
  <si>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</si>
  <si>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</si>
  <si>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</si>
  <si>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</si>
  <si>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</si>
  <si>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</si>
  <si>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</si>
  <si>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</si>
  <si>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</si>
  <si>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</si>
  <si>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</si>
  <si>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</si>
  <si>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</si>
  <si>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</si>
  <si>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</si>
  <si>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</si>
  <si>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</si>
  <si>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</si>
  <si>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</si>
  <si>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</si>
  <si>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</si>
  <si>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</si>
  <si>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</si>
  <si>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</si>
  <si>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</si>
  <si>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</si>
  <si>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</si>
  <si>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</si>
  <si>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</si>
  <si>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</si>
  <si>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</si>
  <si>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</si>
  <si>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</si>
  <si>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</si>
  <si>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</si>
  <si>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</si>
  <si>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</si>
  <si>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</si>
  <si>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</si>
  <si>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</si>
  <si>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</si>
  <si>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</si>
  <si>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</si>
  <si>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</si>
  <si>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</si>
  <si>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</si>
  <si>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</si>
  <si>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</si>
  <si>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</si>
  <si>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</si>
  <si>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</si>
  <si>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</si>
  <si>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</si>
  <si>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</si>
  <si>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</si>
  <si>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</si>
  <si>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</si>
  <si>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</si>
  <si>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</si>
  <si>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</si>
  <si>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</si>
  <si>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</si>
  <si>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</si>
  <si>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</si>
  <si>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</si>
  <si>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</si>
  <si>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</si>
  <si>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</si>
  <si>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</si>
  <si>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</si>
  <si>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</si>
  <si>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</si>
  <si>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</si>
  <si>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</si>
  <si>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</si>
  <si>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</si>
  <si>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</si>
  <si>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</si>
  <si>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</si>
  <si>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</si>
  <si>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</si>
  <si>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</si>
  <si>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</si>
  <si>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</si>
  <si>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</si>
  <si>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</si>
  <si>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</si>
  <si>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</si>
  <si>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</si>
  <si>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</si>
  <si>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</si>
  <si>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</si>
  <si>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</si>
  <si>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</si>
  <si>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</si>
  <si>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</si>
  <si>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</si>
  <si>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</si>
  <si>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</si>
  <si>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</si>
  <si>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</si>
  <si>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</si>
  <si>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</si>
  <si>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</si>
  <si>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</si>
  <si>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</si>
  <si>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</si>
  <si>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</si>
  <si>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</si>
  <si>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</si>
  <si>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</si>
  <si>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</si>
  <si>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</si>
  <si>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</si>
  <si>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</si>
  <si>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</si>
  <si>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</si>
  <si>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</si>
  <si>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</si>
  <si>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</si>
  <si>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</si>
  <si>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</si>
  <si>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</si>
  <si>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</si>
  <si>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</si>
  <si>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</si>
  <si>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</si>
  <si>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</si>
  <si>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</si>
  <si>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</si>
  <si>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</si>
  <si>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</si>
  <si>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</si>
  <si>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</si>
  <si>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</si>
  <si>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</si>
  <si>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</si>
  <si>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</si>
  <si>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</si>
  <si>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</si>
  <si>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</si>
  <si>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</si>
  <si>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</si>
  <si>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</si>
  <si>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</si>
  <si>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</si>
  <si>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</si>
  <si>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</si>
  <si>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</si>
  <si>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</si>
  <si>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</si>
  <si>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</si>
  <si>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</si>
  <si>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</si>
  <si>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</si>
  <si>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</si>
  <si>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</si>
  <si>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</si>
  <si>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</si>
  <si>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</si>
  <si>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</si>
  <si>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</si>
  <si>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</si>
  <si>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</si>
  <si>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</si>
  <si>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</si>
  <si>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</si>
  <si>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</si>
  <si>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</si>
  <si>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</si>
  <si>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</si>
  <si>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</si>
  <si>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</si>
  <si>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</si>
  <si>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</si>
  <si>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</si>
  <si>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</si>
  <si>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</si>
  <si>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</si>
  <si>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</si>
  <si>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</si>
  <si>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</si>
  <si>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</si>
  <si>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</si>
  <si>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</si>
  <si>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</si>
  <si>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</si>
  <si>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</si>
  <si>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</si>
  <si>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</si>
  <si>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</si>
  <si>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</si>
  <si>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</si>
  <si>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</si>
  <si>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</si>
  <si>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</si>
  <si>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</si>
  <si>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</si>
  <si>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</si>
  <si>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</si>
  <si>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</si>
  <si>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</si>
  <si>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</si>
  <si>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</si>
  <si>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</si>
  <si>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</si>
  <si>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</si>
  <si>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</si>
  <si>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</si>
  <si>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</si>
  <si>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</si>
  <si>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</si>
  <si>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</si>
  <si>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</si>
  <si>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</si>
  <si>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</si>
  <si>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</si>
  <si>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</si>
  <si>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</si>
  <si>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</si>
  <si>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</si>
  <si>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</si>
  <si>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</si>
  <si>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</si>
  <si>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</si>
  <si>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</si>
  <si>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</si>
  <si>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</si>
  <si>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</si>
  <si>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</si>
  <si>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</si>
  <si>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</si>
  <si>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</si>
  <si>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</si>
  <si>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</si>
  <si>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</si>
  <si>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</si>
  <si>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</si>
  <si>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</si>
  <si>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</si>
  <si>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</si>
  <si>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</si>
  <si>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</si>
  <si>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</si>
  <si>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</si>
  <si>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</si>
  <si>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</si>
  <si>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</si>
  <si>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</si>
  <si>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</si>
  <si>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</si>
  <si>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</si>
  <si>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</si>
  <si>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</si>
  <si>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</si>
  <si>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</si>
  <si>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</si>
  <si>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</si>
  <si>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</si>
  <si>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</si>
  <si>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</si>
  <si>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</si>
  <si>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</si>
  <si>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</si>
  <si>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</si>
  <si>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</si>
  <si>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</si>
  <si>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</si>
  <si>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</si>
  <si>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</si>
  <si>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</si>
  <si>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</si>
  <si>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</si>
  <si>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</si>
  <si>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</si>
  <si>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</si>
  <si>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</si>
  <si>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</si>
  <si>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</si>
  <si>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</si>
  <si>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</si>
  <si>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</si>
  <si>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</si>
  <si>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</si>
  <si>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</si>
  <si>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</si>
  <si>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</si>
  <si>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</si>
  <si>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</si>
  <si>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</si>
  <si>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</si>
  <si>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</si>
  <si>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</si>
  <si>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</si>
  <si>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</si>
  <si>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</si>
  <si>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</si>
  <si>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</si>
  <si>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</si>
  <si>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</si>
  <si>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</si>
  <si>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</si>
  <si>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</si>
  <si>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</si>
  <si>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</si>
  <si>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</si>
  <si>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</si>
  <si>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</si>
  <si>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</si>
  <si>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</si>
  <si>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</si>
  <si>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</si>
  <si>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</si>
  <si>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</si>
  <si>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</si>
  <si>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</si>
  <si>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</si>
  <si>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</si>
  <si>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</si>
  <si>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</si>
  <si>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</si>
  <si>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</si>
  <si>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</si>
  <si>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</si>
  <si>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</si>
  <si>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</si>
  <si>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</si>
  <si>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</si>
  <si>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</si>
  <si>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</si>
  <si>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</si>
  <si>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</si>
  <si>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</si>
  <si>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</si>
  <si>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</si>
  <si>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</si>
  <si>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</si>
  <si>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</si>
  <si>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</si>
  <si>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</si>
  <si>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</si>
  <si>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</si>
  <si>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</si>
  <si>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</si>
  <si>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</si>
  <si>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</si>
  <si>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</si>
  <si>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</si>
  <si>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</si>
  <si>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</si>
  <si>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</si>
  <si>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</si>
  <si>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</si>
  <si>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</si>
  <si>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</si>
  <si>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</si>
  <si>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</si>
  <si>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</si>
  <si>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</si>
  <si>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</si>
  <si>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</si>
  <si>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</si>
  <si>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</si>
  <si>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</si>
  <si>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</si>
  <si>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</si>
  <si>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</si>
  <si>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</si>
  <si>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</si>
  <si>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</si>
  <si>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</si>
  <si>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</si>
  <si>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</si>
  <si>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</si>
  <si>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</si>
  <si>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</si>
  <si>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</si>
  <si>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</si>
  <si>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</si>
  <si>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</si>
  <si>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</si>
  <si>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</si>
  <si>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</si>
  <si>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</si>
  <si>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</si>
  <si>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</si>
  <si>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</si>
  <si>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</si>
  <si>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</si>
  <si>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</si>
  <si>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</si>
  <si>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</si>
  <si>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</si>
  <si>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</si>
  <si>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</si>
  <si>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</si>
  <si>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</si>
  <si>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</si>
  <si>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</si>
  <si>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</si>
  <si>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</si>
  <si>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</si>
  <si>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</si>
  <si>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</si>
  <si>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</si>
  <si>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</si>
  <si>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</si>
  <si>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</si>
  <si>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</si>
  <si>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</si>
  <si>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</si>
  <si>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</si>
  <si>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</si>
  <si>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</si>
  <si>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</si>
  <si>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</si>
  <si>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</si>
  <si>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</si>
  <si>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</si>
  <si>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</si>
  <si>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</si>
  <si>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</si>
  <si>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</si>
  <si>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</si>
  <si>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</si>
  <si>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</si>
  <si>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</si>
  <si>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</si>
  <si>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</si>
  <si>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</si>
  <si>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</si>
  <si>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</si>
  <si>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</si>
  <si>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</si>
  <si>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</si>
  <si>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</si>
  <si>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</si>
  <si>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</si>
  <si>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</si>
  <si>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</si>
  <si>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</si>
  <si>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</si>
  <si>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</si>
  <si>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</si>
  <si>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</si>
  <si>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</si>
  <si>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</si>
  <si>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</si>
  <si>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</si>
  <si>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</si>
  <si>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</si>
  <si>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</si>
  <si>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</si>
  <si>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</si>
  <si>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</si>
  <si>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</si>
  <si>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</si>
  <si>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</si>
  <si>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</si>
  <si>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</si>
  <si>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</si>
  <si>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</si>
  <si>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</si>
  <si>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</si>
  <si>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</si>
  <si>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</si>
  <si>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</si>
  <si>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</si>
  <si>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</si>
  <si>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</si>
  <si>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</si>
  <si>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</si>
  <si>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</si>
  <si>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</si>
  <si>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</si>
  <si>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</si>
  <si>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</si>
  <si>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</si>
  <si>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</si>
  <si>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</si>
  <si>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</si>
  <si>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</si>
  <si>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</si>
  <si>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</si>
  <si>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</si>
  <si>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</si>
  <si>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</si>
  <si>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</si>
  <si>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</si>
  <si>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</si>
  <si>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</si>
  <si>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</si>
  <si>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</si>
  <si>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</si>
  <si>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</si>
  <si>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</si>
  <si>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</si>
  <si>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</si>
  <si>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</si>
  <si>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</si>
  <si>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</si>
  <si>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</si>
  <si>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</si>
  <si>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</si>
  <si>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</si>
  <si>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</si>
  <si>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</si>
  <si>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</si>
  <si>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</si>
  <si>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</si>
  <si>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</si>
  <si>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</si>
  <si>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</si>
  <si>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</si>
  <si>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</si>
  <si>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</si>
  <si>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</si>
  <si>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</si>
  <si>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</si>
  <si>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</si>
  <si>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</si>
  <si>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</si>
  <si>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</si>
  <si>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</si>
  <si>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</si>
  <si>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</si>
  <si>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</si>
  <si>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</si>
  <si>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</si>
  <si>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</si>
  <si>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</si>
  <si>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</si>
  <si>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</si>
  <si>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</si>
  <si>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</si>
  <si>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</si>
  <si>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</si>
  <si>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</si>
  <si>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</si>
  <si>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</si>
  <si>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</si>
  <si>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</si>
  <si>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</si>
  <si>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</si>
  <si>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</si>
  <si>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</si>
  <si>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</si>
  <si>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</si>
  <si>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</si>
  <si>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</si>
  <si>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</si>
  <si>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</si>
  <si>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</si>
  <si>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</si>
  <si>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</si>
  <si>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</si>
  <si>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</si>
  <si>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</si>
  <si>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</si>
  <si>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</si>
  <si>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</si>
  <si>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</si>
  <si>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</si>
  <si>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</si>
  <si>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</si>
  <si>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</si>
  <si>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</si>
  <si>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</si>
  <si>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</si>
  <si>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</si>
  <si>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</si>
  <si>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</si>
  <si>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</si>
  <si>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</si>
  <si>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</si>
  <si>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</si>
  <si>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</si>
  <si>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</si>
  <si>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</si>
  <si>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</si>
  <si>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</si>
  <si>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</si>
  <si>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</si>
  <si>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</si>
  <si>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</si>
  <si>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</si>
  <si>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</si>
  <si>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</si>
  <si>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</si>
  <si>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</si>
  <si>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</si>
  <si>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</si>
  <si>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</si>
  <si>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</si>
  <si>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</si>
  <si>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</si>
  <si>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</si>
  <si>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</si>
  <si>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</si>
  <si>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</si>
  <si>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</si>
  <si>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</si>
  <si>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</si>
  <si>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</si>
  <si>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</si>
  <si>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</si>
  <si>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</si>
  <si>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</si>
  <si>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</si>
  <si>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</si>
  <si>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</si>
  <si>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</si>
  <si>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</si>
  <si>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</si>
  <si>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</si>
  <si>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</si>
  <si>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</si>
  <si>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</si>
  <si>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</si>
  <si>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</si>
  <si>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</si>
  <si>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</si>
  <si>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</si>
  <si>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</si>
  <si>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</si>
  <si>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</si>
  <si>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</si>
  <si>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</si>
  <si>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</si>
  <si>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</si>
  <si>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</si>
  <si>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</si>
  <si>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</si>
  <si>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</si>
  <si>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</si>
  <si>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</si>
  <si>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</si>
  <si>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</si>
  <si>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</si>
  <si>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</si>
  <si>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</si>
  <si>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</si>
  <si>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</si>
  <si>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</si>
  <si>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</si>
  <si>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</si>
  <si>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</si>
  <si>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</si>
  <si>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</si>
  <si>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</si>
  <si>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</si>
  <si>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</si>
  <si>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</si>
  <si>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</si>
  <si>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</si>
  <si>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</si>
  <si>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</si>
  <si>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</si>
  <si>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</si>
  <si>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</si>
  <si>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</si>
  <si>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</si>
  <si>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</si>
  <si>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</si>
  <si>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</si>
  <si>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</si>
  <si>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</si>
  <si>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</si>
  <si>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</si>
  <si>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</si>
  <si>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</si>
  <si>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</si>
  <si>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</si>
  <si>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</si>
  <si>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</si>
  <si>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</si>
  <si>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</si>
  <si>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</si>
  <si>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</si>
  <si>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</si>
  <si>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</si>
  <si>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</si>
  <si>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</si>
  <si>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</si>
  <si>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</si>
  <si>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</si>
  <si>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</si>
  <si>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</si>
  <si>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</si>
  <si>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</si>
  <si>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</si>
  <si>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</si>
  <si>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</si>
  <si>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</si>
  <si>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</si>
  <si>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</si>
  <si>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</si>
  <si>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</si>
  <si>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</si>
  <si>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</si>
  <si>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</si>
  <si>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</si>
  <si>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</si>
  <si>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</si>
  <si>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</si>
  <si>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</si>
  <si>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</si>
  <si>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</si>
  <si>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</si>
  <si>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</si>
  <si>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</si>
  <si>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</si>
  <si>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</si>
  <si>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</si>
  <si>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</si>
  <si>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</si>
  <si>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</si>
  <si>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</si>
  <si>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</si>
  <si>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</si>
  <si>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</si>
  <si>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</si>
  <si>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</si>
  <si>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</si>
  <si>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</si>
  <si>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</si>
  <si>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</si>
  <si>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</si>
  <si>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</si>
  <si>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</si>
  <si>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</si>
  <si>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</si>
  <si>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</si>
  <si>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</si>
  <si>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</si>
  <si>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</si>
  <si>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</si>
  <si>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</si>
  <si>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</si>
  <si>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</si>
  <si>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</si>
  <si>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</si>
  <si>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</si>
  <si>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</si>
  <si>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</si>
  <si>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</si>
  <si>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</si>
  <si>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</si>
  <si>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</si>
  <si>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</si>
  <si>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</si>
  <si>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</si>
  <si>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</si>
  <si>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</si>
  <si>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</si>
  <si>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</si>
  <si>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</si>
  <si>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</si>
  <si>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</si>
  <si>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</si>
  <si>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</si>
  <si>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</si>
  <si>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</si>
  <si>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</si>
  <si>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</si>
  <si>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</si>
  <si>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</si>
  <si>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</si>
  <si>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</si>
  <si>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</si>
  <si>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</si>
  <si>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</si>
  <si>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</si>
  <si>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</si>
  <si>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</si>
  <si>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</si>
  <si>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</si>
  <si>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</si>
  <si>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</si>
  <si>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</si>
  <si>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</si>
  <si>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</si>
  <si>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</si>
  <si>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</si>
  <si>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</si>
  <si>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</si>
  <si>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</si>
  <si>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</si>
  <si>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</si>
  <si>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</si>
  <si>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</si>
  <si>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</si>
  <si>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</si>
  <si>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</si>
  <si>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</si>
  <si>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</si>
  <si>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</si>
  <si>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</si>
  <si>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</si>
  <si>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</si>
  <si>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</si>
  <si>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</si>
  <si>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</si>
  <si>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</si>
  <si>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</si>
  <si>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</si>
  <si>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</si>
  <si>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</si>
  <si>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</si>
  <si>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</si>
  <si>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</si>
  <si>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</si>
  <si>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</si>
  <si>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</si>
  <si>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</si>
  <si>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</si>
  <si>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</si>
  <si>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</si>
  <si>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</si>
  <si>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</si>
  <si>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</si>
  <si>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</si>
  <si>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</si>
  <si>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</si>
  <si>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</si>
  <si>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</si>
  <si>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</si>
  <si>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</si>
  <si>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</si>
  <si>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</si>
  <si>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</si>
  <si>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</si>
  <si>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</si>
  <si>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</si>
  <si>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</si>
  <si>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</si>
  <si>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</si>
  <si>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</si>
  <si>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</si>
  <si>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</si>
  <si>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</si>
  <si>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</si>
  <si>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</si>
  <si>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</si>
  <si>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</si>
  <si>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</si>
  <si>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</si>
  <si>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</si>
  <si>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</si>
  <si>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</si>
  <si>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</si>
  <si>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</si>
  <si>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</si>
  <si>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</si>
  <si>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</si>
  <si>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</si>
  <si>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</si>
  <si>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</si>
  <si>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</si>
  <si>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</si>
  <si>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</si>
  <si>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</si>
  <si>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</si>
  <si>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</si>
  <si>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</si>
  <si>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</si>
  <si>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</si>
  <si>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</si>
  <si>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</si>
  <si>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</si>
  <si>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</si>
  <si>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</si>
  <si>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</si>
  <si>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</si>
  <si>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</si>
  <si>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</si>
  <si>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</si>
  <si>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</si>
  <si>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</si>
  <si>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</si>
  <si>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</si>
  <si>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</si>
  <si>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</si>
  <si>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</si>
  <si>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</si>
  <si>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</si>
  <si>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</si>
  <si>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</si>
  <si>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</si>
  <si>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</si>
  <si>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</si>
  <si>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</si>
  <si>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</si>
  <si>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</si>
  <si>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</si>
  <si>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</si>
  <si>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</si>
  <si>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</si>
  <si>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</si>
  <si>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</si>
  <si>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</si>
  <si>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</si>
  <si>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</si>
  <si>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</si>
  <si>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</si>
  <si>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</si>
  <si>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</si>
  <si>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</si>
  <si>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</si>
  <si>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</si>
  <si>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</si>
  <si>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</si>
  <si>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</si>
  <si>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</si>
  <si>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</si>
  <si>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</si>
  <si>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</si>
  <si>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</si>
  <si>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</si>
  <si>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</si>
  <si>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</si>
  <si>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</si>
  <si>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</si>
  <si>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</si>
  <si>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</si>
  <si>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</si>
  <si>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</si>
  <si>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</si>
  <si>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</si>
  <si>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</si>
  <si>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</si>
  <si>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</si>
  <si>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</si>
  <si>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</si>
  <si>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</si>
  <si>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</si>
  <si>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</si>
  <si>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</si>
  <si>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</si>
  <si>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</si>
  <si>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</si>
  <si>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</si>
  <si>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</si>
  <si>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</si>
  <si>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</si>
  <si>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</si>
  <si>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</si>
  <si>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</si>
  <si>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</si>
  <si>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</si>
  <si>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</si>
  <si>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</si>
  <si>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</si>
  <si>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</si>
  <si>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</si>
  <si>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</si>
  <si>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</si>
  <si>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</si>
  <si>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</si>
  <si>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</si>
  <si>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</si>
  <si>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</si>
  <si>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</si>
  <si>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</si>
  <si>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</si>
  <si>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</si>
  <si>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</si>
  <si>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</si>
  <si>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</si>
  <si>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</si>
  <si>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</si>
  <si>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</si>
  <si>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</si>
  <si>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</si>
  <si>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</si>
  <si>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</si>
  <si>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</si>
  <si>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</si>
  <si>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</si>
  <si>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</si>
  <si>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</si>
  <si>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</si>
  <si>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</si>
  <si>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</si>
  <si>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</si>
  <si>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</si>
  <si>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</si>
  <si>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</si>
  <si>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</si>
  <si>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</si>
  <si>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</si>
  <si>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</si>
  <si>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</si>
  <si>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</si>
  <si>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</si>
  <si>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</si>
  <si>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</si>
  <si>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</si>
  <si>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</si>
  <si>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</si>
  <si>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</si>
  <si>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</si>
  <si>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</si>
  <si>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</si>
  <si>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</si>
  <si>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</si>
  <si>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</si>
  <si>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</si>
  <si>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</si>
  <si>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</si>
  <si>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</si>
  <si>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</si>
  <si>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</si>
  <si>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</si>
  <si>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</si>
  <si>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</si>
  <si>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</si>
  <si>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</si>
  <si>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</si>
  <si>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</si>
  <si>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</si>
  <si>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</si>
  <si>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</si>
  <si>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</si>
  <si>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</si>
  <si>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</si>
  <si>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</si>
  <si>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</si>
  <si>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</si>
  <si>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</si>
  <si>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</si>
  <si>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</si>
  <si>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</si>
  <si>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</si>
  <si>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</si>
  <si>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</si>
  <si>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</si>
  <si>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</si>
  <si>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</si>
  <si>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</si>
  <si>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</si>
  <si>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</si>
  <si>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</si>
  <si>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</si>
  <si>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</si>
  <si>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</si>
  <si>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</si>
  <si>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</si>
  <si>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</si>
  <si>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</si>
  <si>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</si>
  <si>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</si>
  <si>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</si>
  <si>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</si>
  <si>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</si>
  <si>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</si>
  <si>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</si>
  <si>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</si>
  <si>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</si>
  <si>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</si>
  <si>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</si>
  <si>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</si>
  <si>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</si>
  <si>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</si>
  <si>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</si>
  <si>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</si>
  <si>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</si>
  <si>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</si>
  <si>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</si>
  <si>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</si>
  <si>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</si>
  <si>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</si>
  <si>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</si>
  <si>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</si>
  <si>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</si>
  <si>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</si>
  <si>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</si>
  <si>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</si>
  <si>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</si>
  <si>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</si>
  <si>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</si>
  <si>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</si>
  <si>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</si>
  <si>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</si>
  <si>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</si>
  <si>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</si>
  <si>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</si>
  <si>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</si>
  <si>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</si>
  <si>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</si>
  <si>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</si>
  <si>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</si>
  <si>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</si>
  <si>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</si>
  <si>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</si>
  <si>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</si>
  <si>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</si>
  <si>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</si>
  <si>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</si>
  <si>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</si>
  <si>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</si>
  <si>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</si>
  <si>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</si>
  <si>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</si>
  <si>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</si>
  <si>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</si>
  <si>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</si>
  <si>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</si>
  <si>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</si>
  <si>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</si>
  <si>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</si>
  <si>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</si>
  <si>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</si>
  <si>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</si>
  <si>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</si>
  <si>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</si>
  <si>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</si>
  <si>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</si>
  <si>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</si>
  <si>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</si>
  <si>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</si>
  <si>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</si>
  <si>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</si>
  <si>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</si>
  <si>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</si>
  <si>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</si>
  <si>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</si>
  <si>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</si>
  <si>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</si>
  <si>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</si>
  <si>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</si>
  <si>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</si>
  <si>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</si>
  <si>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</si>
  <si>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</si>
  <si>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</si>
  <si>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</si>
  <si>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</si>
  <si>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</si>
  <si>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</si>
  <si>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</si>
  <si>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</si>
  <si>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</si>
  <si>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</si>
  <si>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</si>
  <si>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</si>
  <si>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</si>
  <si>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</si>
  <si>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</si>
  <si>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</si>
  <si>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</si>
  <si>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</si>
  <si>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</si>
  <si>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</si>
  <si>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</si>
  <si>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</si>
  <si>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</si>
  <si>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</si>
  <si>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</si>
  <si>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</si>
  <si>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</si>
  <si>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</si>
  <si>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</si>
  <si>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</si>
  <si>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</si>
  <si>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</si>
  <si>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</si>
  <si>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</si>
  <si>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</si>
  <si>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</si>
  <si>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</si>
  <si>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</si>
  <si>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</si>
  <si>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</si>
  <si>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</si>
  <si>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</si>
  <si>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</si>
  <si>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</si>
  <si>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</si>
  <si>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</si>
  <si>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</si>
  <si>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</si>
  <si>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</si>
  <si>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</si>
  <si>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</si>
  <si>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</si>
  <si>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</si>
  <si>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</si>
  <si>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</si>
  <si>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</si>
  <si>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</si>
  <si>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</si>
  <si>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</si>
  <si>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</si>
  <si>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</si>
  <si>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</si>
  <si>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</si>
  <si>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</si>
  <si>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</si>
  <si>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</si>
  <si>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</si>
  <si>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</si>
  <si>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</si>
  <si>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</si>
  <si>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</si>
  <si>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</si>
  <si>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</si>
  <si>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</si>
  <si>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</si>
  <si>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</si>
  <si>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</si>
  <si>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</si>
  <si>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</si>
  <si>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</si>
  <si>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</si>
  <si>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</si>
  <si>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</si>
  <si>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</si>
  <si>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</si>
  <si>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</si>
  <si>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</si>
  <si>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</si>
  <si>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</si>
  <si>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</si>
  <si>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</si>
  <si>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</si>
  <si>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</si>
  <si>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</si>
  <si>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</si>
  <si>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</si>
  <si>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</si>
  <si>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</si>
  <si>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</si>
  <si>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</si>
  <si>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</si>
  <si>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</si>
  <si>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</si>
  <si>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</si>
  <si>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</si>
  <si>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</si>
  <si>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</si>
  <si>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</si>
  <si>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</si>
  <si>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</si>
  <si>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</si>
  <si>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</si>
  <si>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</si>
  <si>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</si>
  <si>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</si>
  <si>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</si>
  <si>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</si>
  <si>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</si>
  <si>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</si>
  <si>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</si>
  <si>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</si>
  <si>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</si>
  <si>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</si>
  <si>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</si>
  <si>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</si>
  <si>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</si>
  <si>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</si>
  <si>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</si>
  <si>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</si>
  <si>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</si>
  <si>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</si>
  <si>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</si>
  <si>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</si>
  <si>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</si>
  <si>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</si>
  <si>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</si>
  <si>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</si>
  <si>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</si>
  <si>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</si>
  <si>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</si>
  <si>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</si>
  <si>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</si>
  <si>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</si>
  <si>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</si>
  <si>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</si>
  <si>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</si>
  <si>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</si>
  <si>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</si>
  <si>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</si>
  <si>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</si>
  <si>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</si>
  <si>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</si>
  <si>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</si>
  <si>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</si>
  <si>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</si>
  <si>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</si>
  <si>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</si>
  <si>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</si>
  <si>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</si>
  <si>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</si>
  <si>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</si>
  <si>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</si>
  <si>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</si>
  <si>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</si>
  <si>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</si>
  <si>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</si>
  <si>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</si>
  <si>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</si>
  <si>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</si>
  <si>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</si>
  <si>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</si>
  <si>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</si>
  <si>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</si>
  <si>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</si>
  <si>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</si>
  <si>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</si>
  <si>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</si>
  <si>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</si>
  <si>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</si>
  <si>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</si>
  <si>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</si>
  <si>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</si>
  <si>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</si>
  <si>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</si>
  <si>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</si>
  <si>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</si>
  <si>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</si>
  <si>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</si>
  <si>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</si>
  <si>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</si>
  <si>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</si>
  <si>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</si>
  <si>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</si>
  <si>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</si>
  <si>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</si>
  <si>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</si>
  <si>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</si>
  <si>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</si>
  <si>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</si>
  <si>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</si>
  <si>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</si>
  <si>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</si>
  <si>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</si>
  <si>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</si>
  <si>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</si>
  <si>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</si>
  <si>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</si>
  <si>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</si>
  <si>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</si>
  <si>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</si>
  <si>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</si>
  <si>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</si>
  <si>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</si>
  <si>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</si>
  <si>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</si>
  <si>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</si>
  <si>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</si>
  <si>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</si>
  <si>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</si>
  <si>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</si>
  <si>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</si>
  <si>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</si>
  <si>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</si>
  <si>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</si>
  <si>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</si>
  <si>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</si>
  <si>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</si>
  <si>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</si>
  <si>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</si>
  <si>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</si>
  <si>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</si>
  <si>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</si>
  <si>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</si>
  <si>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</si>
  <si>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</si>
  <si>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</si>
  <si>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</si>
  <si>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</si>
  <si>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</si>
  <si>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</si>
  <si>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</si>
  <si>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</si>
  <si>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</si>
  <si>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</si>
  <si>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</si>
  <si>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</si>
  <si>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</si>
  <si>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</si>
  <si>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</si>
  <si>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</si>
  <si>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</si>
  <si>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</si>
  <si>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</si>
  <si>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</si>
  <si>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</si>
  <si>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</si>
  <si>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</si>
  <si>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</si>
  <si>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</si>
  <si>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</si>
  <si>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</si>
  <si>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</si>
  <si>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</si>
  <si>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</si>
  <si>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</si>
  <si>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</si>
  <si>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</si>
  <si>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</si>
  <si>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</si>
  <si>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</si>
  <si>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</si>
  <si>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</si>
  <si>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</si>
  <si>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</si>
  <si>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</si>
  <si>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</si>
  <si>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</si>
  <si>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</si>
  <si>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</si>
  <si>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</si>
  <si>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</si>
  <si>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</si>
  <si>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</si>
  <si>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</si>
  <si>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</si>
  <si>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</si>
  <si>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</si>
  <si>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</si>
  <si>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</si>
  <si>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</si>
  <si>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</si>
  <si>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</si>
  <si>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</si>
  <si>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</si>
  <si>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</si>
  <si>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</si>
  <si>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</si>
  <si>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</si>
  <si>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</si>
  <si>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</si>
  <si>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</si>
  <si>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</si>
  <si>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</si>
  <si>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</si>
  <si>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</si>
  <si>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</si>
  <si>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</si>
  <si>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</si>
  <si>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</si>
  <si>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</si>
  <si>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</si>
  <si>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</si>
  <si>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</si>
  <si>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</si>
  <si>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</si>
  <si>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</si>
  <si>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</si>
  <si>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</si>
  <si>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</si>
  <si>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</si>
  <si>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</si>
  <si>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</si>
  <si>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</si>
  <si>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</si>
  <si>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</si>
  <si>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</si>
  <si>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</si>
  <si>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</si>
  <si>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</si>
  <si>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</si>
  <si>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</si>
  <si>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</si>
  <si>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</si>
  <si>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</si>
  <si>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</si>
  <si>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</si>
  <si>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</si>
  <si>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</si>
  <si>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</si>
  <si>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</si>
  <si>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</si>
  <si>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</si>
  <si>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</si>
  <si>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</si>
  <si>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</si>
  <si>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</si>
  <si>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</si>
  <si>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</si>
  <si>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</si>
  <si>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</si>
  <si>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</si>
  <si>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</si>
  <si>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</si>
  <si>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</si>
  <si>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</si>
  <si>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</si>
  <si>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</si>
  <si>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</si>
  <si>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</si>
  <si>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</si>
  <si>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</si>
  <si>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</si>
  <si>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</si>
  <si>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</si>
  <si>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</si>
  <si>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</si>
  <si>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</si>
  <si>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</si>
  <si>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</si>
  <si>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</si>
  <si>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</si>
  <si>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</si>
  <si>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</si>
  <si>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</si>
  <si>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</si>
  <si>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</si>
  <si>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</si>
  <si>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</si>
  <si>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</si>
  <si>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</si>
  <si>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</si>
  <si>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</si>
  <si>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</si>
  <si>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</si>
  <si>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</si>
  <si>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</si>
  <si>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</si>
  <si>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</si>
  <si>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</si>
  <si>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</si>
  <si>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</si>
  <si>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</si>
  <si>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</si>
  <si>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</si>
  <si>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</si>
  <si>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</si>
  <si>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</si>
  <si>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</si>
  <si>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</si>
  <si>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</si>
  <si>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</si>
  <si>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</si>
  <si>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</si>
  <si>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</si>
  <si>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</si>
  <si>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</si>
  <si>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</si>
  <si>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</si>
  <si>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</si>
  <si>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</si>
  <si>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</si>
  <si>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</si>
  <si>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</si>
  <si>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</si>
  <si>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</si>
  <si>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</si>
  <si>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</si>
  <si>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</si>
  <si>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</si>
  <si>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</si>
  <si>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</si>
  <si>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</si>
  <si>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</si>
  <si>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</si>
  <si>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</si>
  <si>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</si>
  <si>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</si>
  <si>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</si>
  <si>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</si>
  <si>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</si>
  <si>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</si>
  <si>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</si>
  <si>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</si>
  <si>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</si>
  <si>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</si>
  <si>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</si>
  <si>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</si>
  <si>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</si>
  <si>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</si>
  <si>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</si>
  <si>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</si>
  <si>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</si>
  <si>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</si>
  <si>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</si>
  <si>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</si>
  <si>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</si>
  <si>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</si>
  <si>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</si>
  <si>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</si>
  <si>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</si>
  <si>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</si>
  <si>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</si>
  <si>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</si>
  <si>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</si>
  <si>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</si>
  <si>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</si>
  <si>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</si>
  <si>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</si>
  <si>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</si>
  <si>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</si>
  <si>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</si>
  <si>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</si>
  <si>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</si>
  <si>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</si>
  <si>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</si>
  <si>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</si>
  <si>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</si>
  <si>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</si>
  <si>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</si>
  <si>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</si>
  <si>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</si>
  <si>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</si>
  <si>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</si>
  <si>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</si>
  <si>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</si>
  <si>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</si>
  <si>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</si>
  <si>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</si>
  <si>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</si>
  <si>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</si>
  <si>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</si>
  <si>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</si>
  <si>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</si>
  <si>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</si>
  <si>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</si>
  <si>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</si>
  <si>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</si>
  <si>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</si>
  <si>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</si>
  <si>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</si>
  <si>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</si>
  <si>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</si>
  <si>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</si>
  <si>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</si>
  <si>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</si>
  <si>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</si>
  <si>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</si>
  <si>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</si>
  <si>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</si>
  <si>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</si>
  <si>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</si>
  <si>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</si>
  <si>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</si>
  <si>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</si>
  <si>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</si>
  <si>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</si>
  <si>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</si>
  <si>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</si>
  <si>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</si>
  <si>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</si>
  <si>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</si>
  <si>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</si>
  <si>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</si>
  <si>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</si>
  <si>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</si>
  <si>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</si>
  <si>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</si>
  <si>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</si>
  <si>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</si>
  <si>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</si>
  <si>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</si>
  <si>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</si>
  <si>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</si>
  <si>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</si>
  <si>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</si>
  <si>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</si>
  <si>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</si>
  <si>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</si>
  <si>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</si>
  <si>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</si>
  <si>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</si>
  <si>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</si>
  <si>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</si>
  <si>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</si>
  <si>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</si>
  <si>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</si>
  <si>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</si>
  <si>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</si>
  <si>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</si>
  <si>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</si>
  <si>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</si>
  <si>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</si>
  <si>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</si>
  <si>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</si>
  <si>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</si>
  <si>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</si>
  <si>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</si>
  <si>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</si>
  <si>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</si>
  <si>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</si>
  <si>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</si>
  <si>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</si>
  <si>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</si>
  <si>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</si>
  <si>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</si>
  <si>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</si>
  <si>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</si>
  <si>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</si>
  <si>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</si>
  <si>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</si>
  <si>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</si>
  <si>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</si>
  <si>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</si>
  <si>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</si>
  <si>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</si>
  <si>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</si>
  <si>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</si>
  <si>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</si>
  <si>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</si>
  <si>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</si>
  <si>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</si>
  <si>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</si>
  <si>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</si>
  <si>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</si>
  <si>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</si>
  <si>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</si>
  <si>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</si>
  <si>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</si>
  <si>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</si>
  <si>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</si>
  <si>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</si>
  <si>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</si>
  <si>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</si>
  <si>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</si>
  <si>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</si>
  <si>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</si>
  <si>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</si>
  <si>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</si>
  <si>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</si>
  <si>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</si>
  <si>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</si>
  <si>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</si>
  <si>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</si>
  <si>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</si>
  <si>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</si>
  <si>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</si>
  <si>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</si>
  <si>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</si>
  <si>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</si>
  <si>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</si>
  <si>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</si>
  <si>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</si>
  <si>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</si>
  <si>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</si>
  <si>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</si>
  <si>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</si>
  <si>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</si>
  <si>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</si>
  <si>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</si>
  <si>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</si>
  <si>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</si>
  <si>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</si>
  <si>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</si>
  <si>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</si>
  <si>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</si>
  <si>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</si>
  <si>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</si>
  <si>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</si>
  <si>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</si>
  <si>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</si>
  <si>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</si>
  <si>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</si>
  <si>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</si>
  <si>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</si>
  <si>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</si>
  <si>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</si>
  <si>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</si>
  <si>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</si>
  <si>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</si>
  <si>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</si>
  <si>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</si>
  <si>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</si>
  <si>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</si>
  <si>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</si>
  <si>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</si>
  <si>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</si>
  <si>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</si>
  <si>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</si>
  <si>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</si>
  <si>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</si>
  <si>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</si>
  <si>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</si>
  <si>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</si>
  <si>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</si>
  <si>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</si>
  <si>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</si>
  <si>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</si>
  <si>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</si>
  <si>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</si>
  <si>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</si>
  <si>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</si>
  <si>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</si>
  <si>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</si>
  <si>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</si>
  <si>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</si>
  <si>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</si>
  <si>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</si>
  <si>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</si>
  <si>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</si>
  <si>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</si>
  <si>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</si>
  <si>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</si>
  <si>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</si>
  <si>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</si>
  <si>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</si>
  <si>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</si>
  <si>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</si>
  <si>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</si>
  <si>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</si>
  <si>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</si>
  <si>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</si>
  <si>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</si>
  <si>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</si>
  <si>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</si>
  <si>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</si>
  <si>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</si>
  <si>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</si>
  <si>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</si>
  <si>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</si>
  <si>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</si>
  <si>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</si>
  <si>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</si>
  <si>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</si>
  <si>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</si>
  <si>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</si>
  <si>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</si>
  <si>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</si>
  <si>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</si>
  <si>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</si>
  <si>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</si>
  <si>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</si>
  <si>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</si>
  <si>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</si>
  <si>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</si>
  <si>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</si>
  <si>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</si>
  <si>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</si>
  <si>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</si>
  <si>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</si>
  <si>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</si>
  <si>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</si>
  <si>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</si>
  <si>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</si>
  <si>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</si>
  <si>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</si>
  <si>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</si>
  <si>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</si>
  <si>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</si>
  <si>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</si>
  <si>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</si>
  <si>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</si>
  <si>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</si>
  <si>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</si>
  <si>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</si>
  <si>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</si>
  <si>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</si>
  <si>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</si>
  <si>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</si>
  <si>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</si>
  <si>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</si>
  <si>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</si>
  <si>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</si>
  <si>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</si>
  <si>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</si>
  <si>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</si>
  <si>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</si>
  <si>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</si>
  <si>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</si>
  <si>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</si>
  <si>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</si>
  <si>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</si>
  <si>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</si>
  <si>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</si>
  <si>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</si>
  <si>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</si>
  <si>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</si>
  <si>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</si>
  <si>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</si>
  <si>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</si>
  <si>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</si>
  <si>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</si>
  <si>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</si>
  <si>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</si>
  <si>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</si>
  <si>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</si>
  <si>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</si>
  <si>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</si>
  <si>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</si>
  <si>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</si>
  <si>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</si>
  <si>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</si>
  <si>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</si>
  <si>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</si>
  <si>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</si>
  <si>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</si>
  <si>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</si>
  <si>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</si>
  <si>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</si>
  <si>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</si>
  <si>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</si>
  <si>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</si>
  <si>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</si>
  <si>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</si>
  <si>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</si>
  <si>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</si>
  <si>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</si>
  <si>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</si>
  <si>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</si>
  <si>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</si>
  <si>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</si>
  <si>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</si>
  <si>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</si>
  <si>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</si>
  <si>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</si>
  <si>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</si>
  <si>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</si>
  <si>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</si>
  <si>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</si>
  <si>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</si>
  <si>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</si>
  <si>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</si>
  <si>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</si>
  <si>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</si>
  <si>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</si>
  <si>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</si>
  <si>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</si>
  <si>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</si>
  <si>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</si>
  <si>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</si>
  <si>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</si>
  <si>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</si>
  <si>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</si>
  <si>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</si>
  <si>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</si>
  <si>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</si>
  <si>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</si>
  <si>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</si>
  <si>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</si>
  <si>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</si>
  <si>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</si>
  <si>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</si>
  <si>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</si>
  <si>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</si>
  <si>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</si>
  <si>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</si>
  <si>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</si>
  <si>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</si>
  <si>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</si>
  <si>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</si>
  <si>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</si>
  <si>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</si>
  <si>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</si>
  <si>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</si>
  <si>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</si>
  <si>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</si>
  <si>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</si>
  <si>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</si>
  <si>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</si>
  <si>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</si>
  <si>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</si>
  <si>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</si>
  <si>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</si>
  <si>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</si>
  <si>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</si>
  <si>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</si>
  <si>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</si>
  <si>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</si>
  <si>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</si>
  <si>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</si>
  <si>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</si>
  <si>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</si>
  <si>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</si>
  <si>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</si>
  <si>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</si>
  <si>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</si>
  <si>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</si>
  <si>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</si>
  <si>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</si>
  <si>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</si>
  <si>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</si>
  <si>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</si>
  <si>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</si>
  <si>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</si>
  <si>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</si>
  <si>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</si>
  <si>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</si>
  <si>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</si>
  <si>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</si>
  <si>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</si>
  <si>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</si>
  <si>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</si>
  <si>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</si>
  <si>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</si>
  <si>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</si>
  <si>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</si>
  <si>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</si>
  <si>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</si>
  <si>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</si>
  <si>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</si>
  <si>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</si>
  <si>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</si>
  <si>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</si>
  <si>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</si>
  <si>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</si>
  <si>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</si>
  <si>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</si>
  <si>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</si>
  <si>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</si>
  <si>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</si>
  <si>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</si>
  <si>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</si>
  <si>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</si>
  <si>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</si>
  <si>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</si>
  <si>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</si>
  <si>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</si>
  <si>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</si>
  <si>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</si>
  <si>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</si>
  <si>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</si>
  <si>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</si>
  <si>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</si>
  <si>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</si>
  <si>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</si>
  <si>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</si>
  <si>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</si>
  <si>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</si>
  <si>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</si>
  <si>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</si>
  <si>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</si>
  <si>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</si>
  <si>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</si>
  <si>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</si>
  <si>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</si>
  <si>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</si>
  <si>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</si>
  <si>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</si>
  <si>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</si>
  <si>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</si>
  <si>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</si>
  <si>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</si>
  <si>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</si>
  <si>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</si>
  <si>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</si>
  <si>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</si>
  <si>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</si>
  <si>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</si>
  <si>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</si>
  <si>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</si>
  <si>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</si>
  <si>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</si>
  <si>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</si>
  <si>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</si>
  <si>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</si>
  <si>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</si>
  <si>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</si>
  <si>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</si>
  <si>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</si>
  <si>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</si>
  <si>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</si>
  <si>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</si>
  <si>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</si>
  <si>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</si>
  <si>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</si>
  <si>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</si>
  <si>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</si>
  <si>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</si>
  <si>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</si>
  <si>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</si>
  <si>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</si>
  <si>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</si>
  <si>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</si>
  <si>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</si>
  <si>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</si>
  <si>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</si>
  <si>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</si>
  <si>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</si>
  <si>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</si>
  <si>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</si>
  <si>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</si>
  <si>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</si>
  <si>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</si>
  <si>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</si>
  <si>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</si>
  <si>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</si>
  <si>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</si>
  <si>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</si>
  <si>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</si>
  <si>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</si>
  <si>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</si>
  <si>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</si>
  <si>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</si>
  <si>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</si>
  <si>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</si>
  <si>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</si>
  <si>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</si>
  <si>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</si>
  <si>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</si>
  <si>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</si>
  <si>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</si>
  <si>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</si>
  <si>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</si>
  <si>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</si>
  <si>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</si>
  <si>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</si>
  <si>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</si>
  <si>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</si>
  <si>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</si>
  <si>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</si>
  <si>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</si>
  <si>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</si>
  <si>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</si>
  <si>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</si>
  <si>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</si>
  <si>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</si>
  <si>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</si>
  <si>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</si>
  <si>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</si>
  <si>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</si>
  <si>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</si>
  <si>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</si>
  <si>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</si>
  <si>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</si>
  <si>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</si>
  <si>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</si>
  <si>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</si>
  <si>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</si>
  <si>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</si>
  <si>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</si>
  <si>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</si>
  <si>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</si>
  <si>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</si>
  <si>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</si>
  <si>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</si>
  <si>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</si>
  <si>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</si>
  <si>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</si>
  <si>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</si>
  <si>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</si>
  <si>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</si>
  <si>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</si>
  <si>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</si>
  <si>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</si>
  <si>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</si>
  <si>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</si>
  <si>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</si>
  <si>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</si>
  <si>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</si>
  <si>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</si>
  <si>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</si>
  <si>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</si>
  <si>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</si>
  <si>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</si>
  <si>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</si>
  <si>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</si>
  <si>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</si>
  <si>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</si>
  <si>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</si>
  <si>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</si>
  <si>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</si>
  <si>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</si>
  <si>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</si>
  <si>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</si>
  <si>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</si>
  <si>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</si>
  <si>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</si>
  <si>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</si>
  <si>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</si>
  <si>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</si>
  <si>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</si>
  <si>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</si>
  <si>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</si>
  <si>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</si>
  <si>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</si>
  <si>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</si>
  <si>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</si>
  <si>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</si>
  <si>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</si>
  <si>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</si>
  <si>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</si>
  <si>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</si>
  <si>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</si>
  <si>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</si>
  <si>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</si>
  <si>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</si>
  <si>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</si>
  <si>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</si>
  <si>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</si>
  <si>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</si>
  <si>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</si>
  <si>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</si>
  <si>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</si>
  <si>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</si>
  <si>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</si>
  <si>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</si>
  <si>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</si>
  <si>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</si>
  <si>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</si>
  <si>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</si>
  <si>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</si>
  <si>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</si>
  <si>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</si>
  <si>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</si>
  <si>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</si>
  <si>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</si>
  <si>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</si>
  <si>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</si>
  <si>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</si>
  <si>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</si>
  <si>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</si>
  <si>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</si>
  <si>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</si>
  <si>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</si>
  <si>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</si>
  <si>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</si>
  <si>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</si>
  <si>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</si>
  <si>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</si>
  <si>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</si>
  <si>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</si>
  <si>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</si>
  <si>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</si>
  <si>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</si>
  <si>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</si>
  <si>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</si>
  <si>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</si>
  <si>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</si>
  <si>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</si>
  <si>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</si>
  <si>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</si>
  <si>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</si>
  <si>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</si>
  <si>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</si>
  <si>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</si>
  <si>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</si>
  <si>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</si>
  <si>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</si>
  <si>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</si>
  <si>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</si>
  <si>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</si>
  <si>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</si>
  <si>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</si>
  <si>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</si>
  <si>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</si>
  <si>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</si>
  <si>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</si>
  <si>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</si>
  <si>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</si>
  <si>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</si>
  <si>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</si>
  <si>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</si>
  <si>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</si>
  <si>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</si>
  <si>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</si>
  <si>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</si>
  <si>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</si>
  <si>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</si>
  <si>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</si>
  <si>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</si>
  <si>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</si>
  <si>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</si>
  <si>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</si>
  <si>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</si>
  <si>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</si>
  <si>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</si>
  <si>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</si>
  <si>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</si>
  <si>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</si>
  <si>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</si>
  <si>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</si>
  <si>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</si>
  <si>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</si>
  <si>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</si>
  <si>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</si>
  <si>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</si>
  <si>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</si>
  <si>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</si>
  <si>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</si>
  <si>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</si>
  <si>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</si>
  <si>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</si>
  <si>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</si>
  <si>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</si>
  <si>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</si>
  <si>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</si>
  <si>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</si>
  <si>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</si>
  <si>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</si>
  <si>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</si>
  <si>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</si>
  <si>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</si>
  <si>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</si>
  <si>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</si>
  <si>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</si>
  <si>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</si>
  <si>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</si>
  <si>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</si>
  <si>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</si>
  <si>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</si>
  <si>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</si>
  <si>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</si>
  <si>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</si>
  <si>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</si>
  <si>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</si>
  <si>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</si>
  <si>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</si>
  <si>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</si>
  <si>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</si>
  <si>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</si>
  <si>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</si>
  <si>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</si>
  <si>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</si>
  <si>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</si>
  <si>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</si>
  <si>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</si>
  <si>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</si>
  <si>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</si>
  <si>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</si>
  <si>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</si>
  <si>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</si>
  <si>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</si>
  <si>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</si>
  <si>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</si>
  <si>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</si>
  <si>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</si>
  <si>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</si>
  <si>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</si>
  <si>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</si>
  <si>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</si>
  <si>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</si>
  <si>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</si>
  <si>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</si>
  <si>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</si>
  <si>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</si>
  <si>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</si>
  <si>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</si>
  <si>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</si>
  <si>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</si>
  <si>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</si>
  <si>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</si>
  <si>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</si>
  <si>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</si>
  <si>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</si>
  <si>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</si>
  <si>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</si>
  <si>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</si>
  <si>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</si>
  <si>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</si>
  <si>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</si>
  <si>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</si>
  <si>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</si>
  <si>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</si>
  <si>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</si>
  <si>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</si>
  <si>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</si>
  <si>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</si>
  <si>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</si>
  <si>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</si>
  <si>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</si>
  <si>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</si>
  <si>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</si>
  <si>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</si>
  <si>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</si>
  <si>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</si>
  <si>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</si>
  <si>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</si>
  <si>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</si>
  <si>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</si>
  <si>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</si>
  <si>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</si>
  <si>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</si>
  <si>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</si>
  <si>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</si>
  <si>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</si>
  <si>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</si>
  <si>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</si>
  <si>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</si>
  <si>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</si>
  <si>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</si>
  <si>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</si>
  <si>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</si>
  <si>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</si>
  <si>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</si>
  <si>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</si>
  <si>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</si>
  <si>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</si>
  <si>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</si>
  <si>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</si>
  <si>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</si>
  <si>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</si>
  <si>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</si>
  <si>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</si>
  <si>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</si>
  <si>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</si>
  <si>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</si>
  <si>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</si>
  <si>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</si>
  <si>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</si>
  <si>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</si>
  <si>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</si>
  <si>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</si>
  <si>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</si>
  <si>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</si>
  <si>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</si>
  <si>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</si>
  <si>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</si>
  <si>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</si>
  <si>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</si>
  <si>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</si>
  <si>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</si>
  <si>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</si>
  <si>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</si>
  <si>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</si>
  <si>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</si>
  <si>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</si>
  <si>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</si>
  <si>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</si>
  <si>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</si>
  <si>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</si>
  <si>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</si>
  <si>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</si>
  <si>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</si>
  <si>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</si>
  <si>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</si>
  <si>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</si>
  <si>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</si>
  <si>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</si>
  <si>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</si>
  <si>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</si>
  <si>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</si>
  <si>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</si>
  <si>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</si>
  <si>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</si>
  <si>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</si>
  <si>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</si>
  <si>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</si>
  <si>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</si>
  <si>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</si>
  <si>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</si>
  <si>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</si>
  <si>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</si>
  <si>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</si>
  <si>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</si>
  <si>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</si>
  <si>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</si>
  <si>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</si>
  <si>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</si>
  <si>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</si>
  <si>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</si>
  <si>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</si>
  <si>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</si>
  <si>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</si>
  <si>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</si>
  <si>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</si>
  <si>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</si>
  <si>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</si>
  <si>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</si>
  <si>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</si>
  <si>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</si>
  <si>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</si>
  <si>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</si>
  <si>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</si>
  <si>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</si>
  <si>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</si>
  <si>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</si>
  <si>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</si>
  <si>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</si>
  <si>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</si>
  <si>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</si>
  <si>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</si>
  <si>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</si>
  <si>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</si>
  <si>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</si>
  <si>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</si>
  <si>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</si>
  <si>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</si>
  <si>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</si>
  <si>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</si>
  <si>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</si>
  <si>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</si>
  <si>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</si>
  <si>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</si>
  <si>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</si>
  <si>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</si>
  <si>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</si>
  <si>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</si>
  <si>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</si>
  <si>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</si>
  <si>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</si>
  <si>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</si>
  <si>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</si>
  <si>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</si>
  <si>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</si>
  <si>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</si>
  <si>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</si>
  <si>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</si>
  <si>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</si>
  <si>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</si>
  <si>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</si>
  <si>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</si>
  <si>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</si>
  <si>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</si>
  <si>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</si>
  <si>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</si>
  <si>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</si>
  <si>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</si>
  <si>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</si>
  <si>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</si>
  <si>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</si>
  <si>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</si>
  <si>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</si>
  <si>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</si>
  <si>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</si>
  <si>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</si>
  <si>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</si>
  <si>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</si>
  <si>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</si>
  <si>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</si>
  <si>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</si>
  <si>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</si>
  <si>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</si>
  <si>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</si>
  <si>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</si>
  <si>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</si>
  <si>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</si>
  <si>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</si>
  <si>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</si>
  <si>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</si>
  <si>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</si>
  <si>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</si>
  <si>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</si>
  <si>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</si>
  <si>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</si>
  <si>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</si>
  <si>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</si>
  <si>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</si>
  <si>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</si>
  <si>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</si>
  <si>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</si>
  <si>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</si>
  <si>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</si>
  <si>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</si>
  <si>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</si>
  <si>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</si>
  <si>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</si>
  <si>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</si>
  <si>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</si>
  <si>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</si>
  <si>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</si>
  <si>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</si>
  <si>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</si>
  <si>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</si>
  <si>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</si>
  <si>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</si>
  <si>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</si>
  <si>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</si>
  <si>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</si>
  <si>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</si>
  <si>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</si>
  <si>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</si>
  <si>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</si>
  <si>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</si>
  <si>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</si>
  <si>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</si>
  <si>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</si>
  <si>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</si>
  <si>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</si>
  <si>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</si>
  <si>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</si>
  <si>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</si>
  <si>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</si>
  <si>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</si>
  <si>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</si>
  <si>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</si>
  <si>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</si>
  <si>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</si>
  <si>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</si>
  <si>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</si>
  <si>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</si>
  <si>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</si>
  <si>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</si>
  <si>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</si>
  <si>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</si>
  <si>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</si>
  <si>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</si>
  <si>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</si>
  <si>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</si>
  <si>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</si>
  <si>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</si>
  <si>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</si>
  <si>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</si>
  <si>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</si>
  <si>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</si>
  <si>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</si>
  <si>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</si>
  <si>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</si>
  <si>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</si>
  <si>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</si>
  <si>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</si>
  <si>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</si>
  <si>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</si>
  <si>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</si>
  <si>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</si>
  <si>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</si>
  <si>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</si>
  <si>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</si>
  <si>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</si>
  <si>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</si>
  <si>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</si>
  <si>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</si>
  <si>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</si>
  <si>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</si>
  <si>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</si>
  <si>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</si>
  <si>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</si>
  <si>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</si>
  <si>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</si>
  <si>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</si>
  <si>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</si>
  <si>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</si>
  <si>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</si>
  <si>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</si>
  <si>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</si>
  <si>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</si>
  <si>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</si>
  <si>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</si>
  <si>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</si>
  <si>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</si>
  <si>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</si>
  <si>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</si>
  <si>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</si>
  <si>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</si>
  <si>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</si>
  <si>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</si>
  <si>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</si>
  <si>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</si>
  <si>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</si>
  <si>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</si>
  <si>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</si>
  <si>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</si>
  <si>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</si>
  <si>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</si>
  <si>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</si>
  <si>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</si>
  <si>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</si>
  <si>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</si>
  <si>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</si>
  <si>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</si>
  <si>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</si>
  <si>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</si>
  <si>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</si>
  <si>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</si>
  <si>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</si>
  <si>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</si>
  <si>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</si>
  <si>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</si>
  <si>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</si>
  <si>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</si>
  <si>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</si>
  <si>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</si>
  <si>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</si>
  <si>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</si>
  <si>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</si>
  <si>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</si>
  <si>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</si>
  <si>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</si>
  <si>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</si>
  <si>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</si>
  <si>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</si>
  <si>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</si>
  <si>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</si>
  <si>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</si>
  <si>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</si>
  <si>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</si>
  <si>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</si>
  <si>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</si>
  <si>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</si>
  <si>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</si>
  <si>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</si>
  <si>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</si>
  <si>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</si>
  <si>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</si>
  <si>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</si>
  <si>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</si>
  <si>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</si>
  <si>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</si>
  <si>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</si>
  <si>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</si>
  <si>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</si>
  <si>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</si>
  <si>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</si>
  <si>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</si>
  <si>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</si>
  <si>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</si>
  <si>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</si>
  <si>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</si>
  <si>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</si>
  <si>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</si>
  <si>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</si>
  <si>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</si>
  <si>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</si>
  <si>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</si>
  <si>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</si>
  <si>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</si>
  <si>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</si>
  <si>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</si>
  <si>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</si>
  <si>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</si>
  <si>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</si>
  <si>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</si>
  <si>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</si>
  <si>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</si>
  <si>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</si>
  <si>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</si>
  <si>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</si>
  <si>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</si>
  <si>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</si>
  <si>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</si>
  <si>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</si>
  <si>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</si>
  <si>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</si>
  <si>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</si>
  <si>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</si>
  <si>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</si>
  <si>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</si>
  <si>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</si>
  <si>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</si>
  <si>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</si>
  <si>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</si>
  <si>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</si>
  <si>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</si>
  <si>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</si>
  <si>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</si>
  <si>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</si>
  <si>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</si>
  <si>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</si>
  <si>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</si>
  <si>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</si>
  <si>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</si>
  <si>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</si>
  <si>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</si>
  <si>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</si>
  <si>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</si>
  <si>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</si>
  <si>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</si>
  <si>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</si>
  <si>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</si>
  <si>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</si>
  <si>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</si>
  <si>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</si>
  <si>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</si>
  <si>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</si>
  <si>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</si>
  <si>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</si>
  <si>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</si>
  <si>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</si>
  <si>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</si>
  <si>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</si>
  <si>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</si>
  <si>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</si>
  <si>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</si>
  <si>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</si>
  <si>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</si>
  <si>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</si>
  <si>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</si>
  <si>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</si>
  <si>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</si>
  <si>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</si>
  <si>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</si>
  <si>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</si>
  <si>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</si>
  <si>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</si>
  <si>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</si>
  <si>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</si>
  <si>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</si>
  <si>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</si>
  <si>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</si>
  <si>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</si>
  <si>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</si>
  <si>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</si>
  <si>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</si>
  <si>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</si>
  <si>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</si>
  <si>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</si>
  <si>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</si>
  <si>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</si>
  <si>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</si>
  <si>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</si>
  <si>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</si>
  <si>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</si>
  <si>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</si>
  <si>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</si>
  <si>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</si>
  <si>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</si>
  <si>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</si>
  <si>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</si>
  <si>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</si>
  <si>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</si>
  <si>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</si>
  <si>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</si>
  <si>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</si>
  <si>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</si>
  <si>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</si>
  <si>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</si>
  <si>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</si>
  <si>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</si>
  <si>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</si>
  <si>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</si>
  <si>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</si>
  <si>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</si>
  <si>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</si>
  <si>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</si>
  <si>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</si>
  <si>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</si>
  <si>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</si>
  <si>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</si>
  <si>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</si>
  <si>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</si>
  <si>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</si>
  <si>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</si>
  <si>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</si>
  <si>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</si>
  <si>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</si>
  <si>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</si>
  <si>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</si>
  <si>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</si>
  <si>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</si>
  <si>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</si>
  <si>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</si>
  <si>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</si>
  <si>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</si>
  <si>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</si>
  <si>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</si>
  <si>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</si>
  <si>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</si>
  <si>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</si>
  <si>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</si>
  <si>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</si>
  <si>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</si>
  <si>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</si>
  <si>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</si>
  <si>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</si>
  <si>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</si>
  <si>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</si>
  <si>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</si>
  <si>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</si>
  <si>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</si>
  <si>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</si>
  <si>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</si>
  <si>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</si>
  <si>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</si>
  <si>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</si>
  <si>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</si>
  <si>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</si>
  <si>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</si>
  <si>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</si>
  <si>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</si>
  <si>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</si>
  <si>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</si>
  <si>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</si>
  <si>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</si>
  <si>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</si>
  <si>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</si>
  <si>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</si>
  <si>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</si>
  <si>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</si>
  <si>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</si>
  <si>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</si>
  <si>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</si>
  <si>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</si>
  <si>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</si>
  <si>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</si>
  <si>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</si>
  <si>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</si>
  <si>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</si>
  <si>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</si>
  <si>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</si>
  <si>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</si>
  <si>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</si>
  <si>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</si>
  <si>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</si>
  <si>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</si>
  <si>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</si>
  <si>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</si>
  <si>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</si>
  <si>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</si>
  <si>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</si>
  <si>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</si>
  <si>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</si>
  <si>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</si>
  <si>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</si>
  <si>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</si>
  <si>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</si>
  <si>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</si>
  <si>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</si>
  <si>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</si>
  <si>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</si>
  <si>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</si>
  <si>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</si>
  <si>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</si>
  <si>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</si>
  <si>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</si>
  <si>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</si>
  <si>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</si>
  <si>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</si>
  <si>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</si>
  <si>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</si>
  <si>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</si>
  <si>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</si>
  <si>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</si>
  <si>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</si>
  <si>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</si>
  <si>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</si>
  <si>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</si>
  <si>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</si>
  <si>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</si>
  <si>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</si>
  <si>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</si>
  <si>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</si>
  <si>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</si>
  <si>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</si>
  <si>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</si>
  <si>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</si>
  <si>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</si>
  <si>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</si>
  <si>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</si>
  <si>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</si>
  <si>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</si>
  <si>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</si>
  <si>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</si>
  <si>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</si>
  <si>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</si>
  <si>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</si>
  <si>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</si>
  <si>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</si>
  <si>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</si>
  <si>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</si>
  <si>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</si>
  <si>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</si>
  <si>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</si>
  <si>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</si>
  <si>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</si>
  <si>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</si>
  <si>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</si>
  <si>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</si>
  <si>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</si>
  <si>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</si>
  <si>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</si>
  <si>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</si>
  <si>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</si>
  <si>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</si>
  <si>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</si>
  <si>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</si>
  <si>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</si>
  <si>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</si>
  <si>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</si>
  <si>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</si>
  <si>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</si>
  <si>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</si>
  <si>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</si>
  <si>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</si>
  <si>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</si>
  <si>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</si>
  <si>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</si>
  <si>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</si>
  <si>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</si>
  <si>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</si>
  <si>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</si>
  <si>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</si>
  <si>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</si>
  <si>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</si>
  <si>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</si>
  <si>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</si>
  <si>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</si>
  <si>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</si>
  <si>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</si>
  <si>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</si>
  <si>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</si>
  <si>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</si>
  <si>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</si>
  <si>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</si>
  <si>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</si>
  <si>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</si>
  <si>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</si>
  <si>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</si>
  <si>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</si>
  <si>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</si>
  <si>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</si>
  <si>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</si>
  <si>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</si>
  <si>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</si>
  <si>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</si>
  <si>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</si>
  <si>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</si>
  <si>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</si>
  <si>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</si>
  <si>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</si>
  <si>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</si>
  <si>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</si>
  <si>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</si>
  <si>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</si>
  <si>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</si>
  <si>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</si>
  <si>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</si>
  <si>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</si>
  <si>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</si>
  <si>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</si>
  <si>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</si>
  <si>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</si>
  <si>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</si>
  <si>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</si>
  <si>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</si>
  <si>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</si>
  <si>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</si>
  <si>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</si>
  <si>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</si>
  <si>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</si>
  <si>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</si>
  <si>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</si>
  <si>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</si>
  <si>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</si>
  <si>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</si>
  <si>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</si>
  <si>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</si>
  <si>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</si>
  <si>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</si>
  <si>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</si>
  <si>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</si>
  <si>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</si>
  <si>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</si>
  <si>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</si>
  <si>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</si>
  <si>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</si>
  <si>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</si>
  <si>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</si>
  <si>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</si>
  <si>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</si>
  <si>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</si>
  <si>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</si>
  <si>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</si>
  <si>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</si>
  <si>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</si>
  <si>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</si>
  <si>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</si>
  <si>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</si>
  <si>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</si>
  <si>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</si>
  <si>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</si>
  <si>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</si>
  <si>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</si>
  <si>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</si>
  <si>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</si>
  <si>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</si>
  <si>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</si>
  <si>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</si>
  <si>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</si>
  <si>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</si>
  <si>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</si>
  <si>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</si>
  <si>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</si>
  <si>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</si>
  <si>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</si>
  <si>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</si>
  <si>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</si>
  <si>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</si>
  <si>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</si>
  <si>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</si>
  <si>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</si>
  <si>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</si>
  <si>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</si>
  <si>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</si>
  <si>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</si>
  <si>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</si>
  <si>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</si>
  <si>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</si>
  <si>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</si>
  <si>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</si>
  <si>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</si>
  <si>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</si>
  <si>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</si>
  <si>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</si>
  <si>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</si>
  <si>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</si>
  <si>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</si>
  <si>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</si>
  <si>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</si>
  <si>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</si>
  <si>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</si>
  <si>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</si>
  <si>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</si>
  <si>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</si>
  <si>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</si>
  <si>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</si>
  <si>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</si>
  <si>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</si>
  <si>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</si>
  <si>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</si>
  <si>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</si>
  <si>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</si>
  <si>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</si>
  <si>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</si>
  <si>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</si>
  <si>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</si>
  <si>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</si>
  <si>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</si>
  <si>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</si>
  <si>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</si>
  <si>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</si>
  <si>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</si>
  <si>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</si>
  <si>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</si>
  <si>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</si>
  <si>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</si>
  <si>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</si>
  <si>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</si>
  <si>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</si>
  <si>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</si>
  <si>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</si>
  <si>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</si>
  <si>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</si>
  <si>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</si>
  <si>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</si>
  <si>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</si>
  <si>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</si>
  <si>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</si>
  <si>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</si>
  <si>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</si>
  <si>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</si>
  <si>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</si>
  <si>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</si>
  <si>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</si>
  <si>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</si>
  <si>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</si>
  <si>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</si>
  <si>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</si>
  <si>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</si>
  <si>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</si>
  <si>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</si>
  <si>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</si>
  <si>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</si>
  <si>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</si>
  <si>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</si>
  <si>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</si>
  <si>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</si>
  <si>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</si>
  <si>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</si>
  <si>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</si>
  <si>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</si>
  <si>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</si>
  <si>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</si>
  <si>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</si>
  <si>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</si>
  <si>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</si>
  <si>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</si>
  <si>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</si>
  <si>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</si>
  <si>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</si>
  <si>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</si>
  <si>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</si>
  <si>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</si>
  <si>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</si>
  <si>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</si>
  <si>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</si>
  <si>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</si>
  <si>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</si>
  <si>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</si>
  <si>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</si>
  <si>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</si>
  <si>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</si>
  <si>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</si>
  <si>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</si>
  <si>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</si>
  <si>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</si>
  <si>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</si>
  <si>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</si>
  <si>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</si>
  <si>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</si>
  <si>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</si>
  <si>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</si>
  <si>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</si>
  <si>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</si>
  <si>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</si>
  <si>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</si>
  <si>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</si>
  <si>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</si>
  <si>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</si>
  <si>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</si>
  <si>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</si>
  <si>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</si>
  <si>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</si>
  <si>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</si>
  <si>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</si>
  <si>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</si>
  <si>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</si>
  <si>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</si>
  <si>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</si>
  <si>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</si>
  <si>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</si>
  <si>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</si>
  <si>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</si>
  <si>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</si>
  <si>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</si>
  <si>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</si>
  <si>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</si>
  <si>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</si>
  <si>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</si>
  <si>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</si>
  <si>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</si>
  <si>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</si>
  <si>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</si>
  <si>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</si>
  <si>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</si>
  <si>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</si>
  <si>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</si>
  <si>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</si>
  <si>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</si>
  <si>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</si>
  <si>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</si>
  <si>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</si>
  <si>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</si>
  <si>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</si>
  <si>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</si>
  <si>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</si>
  <si>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</si>
  <si>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</si>
  <si>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</si>
  <si>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</si>
  <si>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</si>
  <si>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</si>
  <si>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</si>
  <si>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</si>
  <si>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</si>
  <si>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</si>
  <si>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</si>
  <si>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</si>
  <si>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</si>
  <si>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</si>
  <si>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</si>
  <si>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</si>
  <si>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</si>
  <si>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</si>
  <si>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</si>
  <si>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</si>
  <si>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</si>
  <si>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</si>
  <si>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</si>
  <si>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</si>
  <si>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</si>
  <si>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</si>
  <si>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</si>
  <si>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</si>
  <si>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</si>
  <si>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</si>
  <si>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</si>
  <si>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</si>
  <si>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</si>
  <si>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</si>
  <si>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</si>
  <si>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</si>
  <si>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</si>
  <si>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</si>
  <si>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</si>
  <si>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</si>
  <si>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</si>
  <si>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</si>
  <si>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</si>
  <si>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</si>
  <si>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</si>
  <si>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</si>
  <si>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</si>
  <si>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</si>
  <si>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</si>
  <si>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</si>
  <si>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</si>
  <si>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</si>
  <si>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</si>
  <si>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</si>
  <si>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</si>
  <si>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</si>
  <si>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</si>
  <si>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</si>
  <si>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</si>
  <si>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</si>
  <si>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</si>
  <si>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</si>
  <si>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</si>
  <si>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</si>
  <si>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</si>
  <si>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</si>
  <si>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</si>
  <si>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</si>
  <si>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</si>
  <si>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</si>
  <si>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</si>
  <si>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</si>
  <si>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</si>
  <si>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</si>
  <si>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</si>
  <si>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</si>
  <si>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</si>
  <si>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</si>
  <si>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</si>
  <si>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</si>
  <si>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</si>
  <si>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</si>
  <si>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</si>
  <si>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</si>
  <si>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</si>
  <si>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</si>
  <si>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</si>
  <si>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</si>
  <si>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</si>
  <si>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</si>
  <si>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</si>
  <si>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</si>
  <si>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</si>
  <si>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</si>
  <si>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</si>
  <si>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</si>
  <si>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</si>
  <si>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</si>
  <si>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</si>
  <si>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</si>
  <si>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</si>
  <si>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</si>
  <si>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</si>
  <si>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</si>
  <si>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</si>
  <si>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</si>
  <si>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</si>
  <si>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</si>
  <si>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</si>
  <si>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</si>
  <si>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</si>
  <si>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</si>
  <si>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</si>
  <si>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</si>
  <si>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</si>
  <si>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</si>
  <si>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</si>
  <si>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</si>
  <si>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</si>
  <si>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</si>
  <si>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</si>
  <si>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</si>
  <si>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</si>
  <si>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</si>
  <si>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</si>
  <si>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</si>
  <si>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</si>
  <si>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</si>
  <si>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</si>
  <si>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</si>
  <si>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</si>
  <si>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</si>
  <si>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</si>
  <si>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</si>
  <si>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</si>
  <si>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</si>
  <si>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</si>
  <si>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</si>
  <si>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</si>
  <si>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</si>
  <si>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</si>
  <si>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</si>
  <si>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</si>
  <si>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</si>
  <si>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</si>
  <si>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</si>
  <si>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</si>
  <si>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</si>
  <si>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</si>
  <si>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</si>
  <si>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</si>
  <si>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</si>
  <si>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</si>
  <si>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</si>
  <si>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</si>
  <si>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</si>
  <si>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</si>
  <si>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</si>
  <si>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</si>
  <si>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</si>
  <si>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</si>
  <si>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</si>
  <si>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</si>
  <si>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</si>
  <si>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</si>
  <si>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</si>
  <si>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</si>
  <si>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</si>
  <si>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</si>
  <si>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</si>
  <si>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</si>
  <si>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</si>
  <si>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</si>
  <si>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</si>
  <si>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</si>
  <si>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</si>
  <si>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</si>
  <si>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</si>
  <si>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</si>
  <si>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</si>
  <si>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</si>
  <si>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</si>
  <si>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</si>
  <si>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</si>
  <si>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</si>
  <si>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</si>
  <si>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</si>
  <si>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</si>
  <si>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</si>
  <si>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</si>
  <si>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</si>
  <si>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</si>
  <si>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</si>
  <si>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</si>
  <si>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</si>
  <si>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</si>
  <si>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</si>
  <si>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</si>
  <si>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</si>
  <si>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</si>
  <si>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</si>
  <si>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</si>
  <si>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</si>
  <si>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</si>
  <si>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</si>
  <si>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</si>
  <si>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</si>
  <si>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</si>
  <si>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</si>
  <si>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</si>
  <si>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</si>
  <si>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</si>
  <si>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</si>
  <si>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</si>
  <si>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</si>
  <si>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</si>
  <si>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</si>
  <si>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</si>
  <si>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</si>
  <si>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</si>
  <si>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</si>
  <si>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</si>
  <si>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</si>
  <si>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</si>
  <si>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</si>
  <si>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</si>
  <si>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</si>
  <si>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</si>
  <si>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</si>
  <si>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</si>
  <si>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</si>
  <si>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</si>
  <si>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</si>
  <si>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</si>
  <si>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</si>
  <si>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</si>
  <si>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</si>
  <si>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</si>
  <si>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</si>
  <si>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</si>
  <si>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</si>
  <si>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</si>
  <si>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</si>
  <si>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</si>
  <si>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</si>
  <si>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</si>
  <si>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</si>
  <si>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</si>
  <si>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</si>
  <si>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</si>
  <si>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</si>
  <si>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</si>
  <si>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</si>
  <si>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</si>
  <si>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</si>
  <si>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</si>
  <si>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</si>
  <si>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</si>
  <si>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</si>
  <si>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</si>
  <si>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</si>
  <si>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</si>
  <si>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</si>
  <si>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</si>
  <si>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</si>
  <si>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</si>
  <si>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</si>
  <si>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</si>
  <si>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</si>
  <si>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</si>
  <si>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</si>
  <si>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</si>
  <si>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</si>
  <si>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</si>
  <si>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</si>
  <si>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</si>
  <si>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</si>
  <si>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</si>
  <si>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</si>
  <si>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</si>
  <si>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</si>
  <si>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</si>
  <si>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</si>
  <si>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</si>
  <si>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</si>
  <si>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</si>
  <si>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</si>
  <si>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</si>
  <si>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</si>
  <si>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</si>
  <si>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</si>
  <si>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</si>
  <si>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</si>
  <si>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</si>
  <si>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</si>
  <si>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</si>
  <si>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</si>
  <si>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</si>
  <si>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</si>
  <si>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</si>
  <si>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</si>
  <si>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</si>
  <si>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</si>
  <si>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</si>
  <si>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</si>
  <si>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</si>
  <si>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</si>
  <si>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</si>
  <si>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</si>
  <si>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</si>
  <si>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</si>
  <si>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</si>
  <si>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</si>
  <si>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</si>
  <si>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</si>
  <si>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</si>
  <si>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</si>
  <si>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</si>
  <si>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</si>
  <si>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</si>
  <si>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</si>
  <si>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</si>
  <si>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</si>
  <si>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</si>
  <si>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</si>
  <si>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</si>
  <si>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</si>
  <si>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</si>
  <si>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</si>
  <si>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</si>
  <si>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</si>
  <si>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</si>
  <si>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</si>
  <si>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</si>
  <si>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</si>
  <si>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</si>
  <si>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</si>
  <si>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</si>
  <si>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</si>
  <si>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</si>
  <si>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</si>
  <si>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</si>
  <si>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</si>
  <si>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</si>
  <si>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</si>
  <si>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</si>
  <si>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</si>
  <si>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</si>
  <si>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</si>
  <si>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</si>
  <si>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</si>
  <si>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</si>
  <si>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</si>
  <si>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</si>
  <si>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</si>
  <si>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</si>
  <si>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</si>
  <si>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</si>
  <si>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</si>
  <si>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</si>
  <si>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</si>
  <si>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</si>
  <si>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</si>
  <si>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</si>
  <si>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</si>
  <si>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</si>
  <si>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</si>
  <si>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</si>
  <si>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</si>
  <si>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</si>
  <si>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</si>
  <si>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</si>
  <si>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</si>
  <si>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</si>
  <si>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</si>
  <si>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</si>
  <si>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</si>
  <si>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</si>
  <si>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</si>
  <si>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</si>
  <si>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</si>
  <si>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</si>
  <si>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</si>
  <si>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</si>
  <si>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</si>
  <si>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</si>
  <si>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</si>
  <si>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</si>
  <si>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</si>
  <si>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</si>
  <si>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</si>
  <si>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</si>
  <si>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</si>
  <si>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</si>
  <si>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</si>
  <si>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</si>
  <si>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</si>
  <si>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</si>
  <si>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</si>
  <si>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</si>
  <si>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</si>
  <si>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</si>
  <si>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</si>
  <si>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</si>
  <si>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</si>
  <si>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</si>
  <si>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</si>
  <si>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</si>
  <si>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</si>
  <si>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</si>
  <si>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</si>
  <si>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</si>
  <si>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</si>
  <si>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</si>
  <si>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</si>
  <si>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</si>
  <si>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</si>
  <si>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</si>
  <si>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</si>
  <si>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</si>
  <si>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</si>
  <si>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</si>
  <si>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</si>
  <si>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</si>
  <si>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</si>
  <si>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</si>
  <si>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</si>
  <si>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</si>
  <si>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</si>
  <si>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</si>
  <si>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</si>
  <si>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</si>
  <si>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</si>
  <si>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</si>
  <si>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</si>
  <si>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</si>
  <si>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</si>
  <si>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</si>
  <si>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</si>
  <si>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</si>
  <si>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</si>
  <si>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</si>
  <si>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</si>
  <si>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</si>
  <si>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</si>
  <si>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</si>
  <si>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</si>
  <si>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</si>
  <si>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</si>
  <si>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</si>
  <si>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</si>
  <si>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</si>
  <si>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</si>
  <si>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</si>
  <si>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</si>
  <si>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</si>
  <si>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</si>
  <si>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</si>
  <si>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</si>
  <si>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</si>
  <si>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</si>
  <si>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</si>
  <si>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</si>
  <si>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</si>
  <si>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</si>
  <si>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</si>
  <si>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</si>
  <si>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</si>
  <si>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</si>
  <si>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</si>
  <si>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</si>
  <si>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</si>
  <si>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</si>
  <si>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</si>
  <si>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</si>
  <si>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</si>
  <si>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</si>
  <si>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</si>
  <si>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</si>
  <si>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</si>
  <si>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</si>
  <si>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</si>
  <si>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</si>
  <si>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</si>
  <si>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</si>
  <si>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</si>
  <si>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</si>
  <si>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</si>
  <si>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</si>
  <si>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</si>
  <si>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</si>
  <si>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</si>
  <si>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</si>
  <si>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</si>
  <si>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</si>
  <si>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</si>
  <si>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</si>
  <si>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</si>
  <si>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</si>
  <si>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</si>
  <si>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</si>
  <si>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</si>
  <si>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</si>
  <si>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</si>
  <si>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</si>
  <si>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</si>
  <si>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</si>
  <si>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</si>
  <si>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</si>
  <si>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</si>
  <si>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</si>
  <si>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</si>
  <si>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</si>
  <si>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</si>
  <si>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</si>
  <si>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</si>
  <si>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</si>
  <si>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</si>
  <si>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</si>
  <si>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</si>
  <si>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</si>
  <si>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</si>
  <si>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</si>
  <si>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</si>
  <si>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</si>
  <si>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</si>
  <si>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</si>
  <si>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</si>
  <si>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</si>
  <si>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</si>
  <si>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</si>
  <si>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</si>
  <si>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</si>
  <si>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</si>
  <si>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</si>
  <si>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</si>
  <si>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</si>
  <si>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</si>
  <si>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</si>
  <si>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</si>
  <si>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</si>
  <si>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</si>
  <si>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</si>
  <si>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</si>
  <si>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</si>
  <si>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</si>
  <si>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</si>
  <si>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</si>
  <si>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</si>
  <si>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</si>
  <si>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</si>
  <si>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</si>
  <si>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</si>
  <si>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</si>
  <si>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</si>
  <si>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</si>
  <si>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</si>
  <si>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</si>
  <si>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</si>
  <si>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</si>
  <si>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</si>
  <si>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</si>
  <si>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</si>
  <si>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</si>
  <si>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</si>
  <si>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</si>
  <si>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</si>
  <si>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</si>
  <si>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</si>
  <si>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</si>
  <si>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</si>
  <si>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</si>
  <si>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</si>
  <si>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</si>
  <si>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</si>
  <si>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</si>
  <si>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</si>
  <si>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</si>
  <si>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</si>
  <si>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</si>
  <si>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</si>
  <si>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</si>
  <si>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</si>
  <si>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</si>
  <si>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</si>
  <si>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</si>
  <si>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</si>
  <si>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</si>
  <si>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</si>
  <si>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</si>
  <si>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</si>
  <si>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</si>
  <si>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</si>
  <si>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</si>
  <si>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</si>
  <si>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</si>
  <si>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</si>
  <si>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</si>
  <si>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</si>
  <si>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</si>
  <si>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</si>
  <si>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</si>
  <si>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</si>
  <si>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</si>
  <si>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</si>
  <si>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</si>
  <si>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</si>
  <si>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</si>
  <si>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</si>
  <si>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</si>
  <si>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</si>
  <si>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</si>
  <si>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</si>
  <si>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</si>
  <si>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</si>
  <si>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</si>
  <si>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</si>
  <si>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</si>
  <si>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</si>
  <si>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</si>
  <si>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</si>
  <si>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</si>
  <si>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</si>
  <si>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</si>
  <si>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</si>
  <si>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</si>
  <si>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</si>
  <si>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</si>
  <si>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</si>
  <si>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</si>
  <si>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</si>
  <si>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</si>
  <si>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</si>
  <si>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</si>
  <si>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</si>
  <si>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</si>
  <si>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</si>
  <si>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</si>
  <si>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</si>
  <si>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</si>
  <si>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</si>
  <si>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</si>
  <si>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</si>
  <si>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</si>
  <si>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</si>
  <si>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</si>
  <si>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</si>
  <si>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</si>
  <si>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</si>
  <si>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</si>
  <si>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</si>
  <si>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</si>
  <si>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</si>
  <si>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</si>
  <si>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</si>
  <si>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</si>
  <si>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</si>
  <si>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</si>
  <si>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</si>
  <si>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</si>
  <si>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</si>
  <si>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</si>
  <si>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</si>
  <si>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</si>
  <si>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</si>
  <si>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</si>
  <si>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</si>
  <si>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</si>
  <si>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</si>
  <si>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</si>
  <si>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</si>
  <si>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</si>
  <si>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</si>
  <si>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</si>
  <si>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</si>
  <si>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</si>
  <si>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</si>
  <si>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</si>
  <si>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</si>
  <si>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</si>
  <si>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</si>
  <si>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</si>
  <si>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</si>
  <si>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</si>
  <si>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</si>
  <si>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</si>
  <si>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</si>
  <si>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</si>
  <si>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</si>
  <si>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</si>
  <si>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</si>
  <si>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</si>
  <si>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</si>
  <si>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</si>
  <si>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</si>
  <si>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</si>
  <si>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</si>
  <si>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</si>
  <si>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</si>
  <si>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</si>
  <si>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</si>
  <si>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</si>
  <si>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</si>
  <si>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</si>
  <si>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</si>
  <si>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</si>
  <si>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</si>
  <si>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</si>
  <si>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</si>
  <si>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</si>
  <si>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</si>
  <si>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</si>
  <si>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</si>
  <si>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</si>
  <si>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</si>
  <si>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</si>
  <si>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</si>
  <si>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</si>
  <si>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</si>
  <si>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</si>
  <si>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</si>
  <si>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</si>
  <si>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</si>
  <si>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</si>
  <si>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</si>
  <si>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</si>
  <si>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</si>
  <si>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</si>
  <si>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</si>
  <si>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</si>
  <si>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</si>
  <si>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</si>
  <si>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</si>
  <si>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</si>
  <si>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</si>
  <si>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</si>
  <si>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</si>
  <si>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</si>
  <si>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</si>
  <si>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</si>
  <si>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</si>
  <si>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</si>
  <si>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</si>
  <si>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</si>
  <si>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</si>
  <si>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</si>
  <si>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</si>
  <si>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</si>
  <si>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</si>
  <si>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</si>
  <si>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</si>
  <si>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</si>
  <si>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</si>
  <si>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</si>
  <si>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</si>
  <si>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</si>
  <si>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</si>
  <si>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</si>
  <si>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</si>
  <si>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</si>
  <si>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</si>
  <si>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</si>
  <si>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</si>
  <si>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</si>
  <si>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</si>
  <si>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</si>
  <si>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</si>
  <si>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</si>
  <si>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</si>
  <si>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</si>
  <si>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</si>
  <si>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</si>
  <si>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</si>
  <si>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</si>
  <si>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</si>
  <si>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</si>
  <si>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</si>
  <si>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</si>
  <si>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</si>
  <si>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</si>
  <si>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</si>
  <si>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</si>
  <si>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</si>
  <si>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</si>
  <si>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</si>
  <si>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</si>
  <si>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</si>
  <si>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</si>
  <si>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</si>
  <si>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</si>
  <si>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</si>
  <si>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</si>
  <si>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</si>
  <si>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</si>
  <si>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</si>
  <si>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</si>
  <si>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</si>
  <si>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</si>
  <si>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</si>
  <si>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</si>
  <si>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</si>
  <si>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</si>
  <si>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</si>
  <si>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</si>
  <si>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</si>
  <si>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</si>
  <si>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</si>
  <si>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</si>
  <si>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</si>
  <si>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</si>
  <si>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</si>
  <si>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</si>
  <si>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</si>
  <si>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</si>
  <si>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</si>
  <si>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</si>
  <si>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</si>
  <si>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</si>
  <si>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</si>
  <si>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</si>
  <si>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</si>
  <si>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</si>
  <si>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</si>
  <si>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</si>
  <si>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</si>
  <si>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</si>
  <si>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</si>
  <si>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</si>
  <si>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</si>
  <si>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</si>
  <si>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</si>
  <si>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</si>
  <si>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</si>
  <si>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</si>
  <si>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</si>
  <si>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</si>
  <si>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</si>
  <si>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</si>
  <si>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</si>
  <si>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</si>
  <si>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</si>
  <si>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</si>
  <si>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</si>
  <si>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</si>
  <si>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</si>
  <si>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</si>
  <si>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</si>
  <si>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</si>
  <si>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</si>
  <si>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</si>
  <si>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</si>
  <si>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</si>
  <si>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</si>
  <si>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</si>
  <si>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</si>
  <si>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</si>
  <si>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</si>
  <si>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</si>
  <si>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</si>
  <si>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</si>
  <si>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</si>
  <si>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</si>
  <si>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</si>
  <si>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</si>
  <si>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</si>
  <si>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</si>
  <si>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</si>
  <si>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</si>
  <si>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</si>
  <si>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</si>
  <si>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</si>
  <si>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</si>
  <si>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</si>
  <si>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</si>
  <si>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</si>
  <si>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</si>
  <si>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</si>
  <si>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</si>
  <si>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</si>
  <si>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</si>
  <si>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</si>
  <si>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</si>
  <si>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</si>
  <si>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</si>
  <si>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</si>
  <si>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</si>
  <si>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</si>
  <si>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</si>
  <si>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</si>
  <si>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</si>
  <si>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</si>
  <si>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</si>
  <si>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</si>
  <si>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</si>
  <si>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</si>
  <si>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</si>
  <si>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</si>
  <si>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</si>
  <si>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</si>
  <si>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</si>
  <si>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</si>
  <si>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</si>
  <si>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</si>
  <si>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</si>
  <si>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</si>
  <si>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</si>
  <si>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</si>
  <si>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</si>
  <si>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</si>
  <si>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</si>
  <si>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</si>
  <si>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</si>
  <si>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</si>
  <si>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</si>
  <si>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</si>
  <si>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</si>
  <si>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</si>
  <si>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</si>
  <si>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</si>
  <si>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</si>
  <si>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</si>
  <si>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</si>
  <si>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</si>
  <si>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</si>
  <si>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</si>
  <si>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</si>
  <si>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</si>
  <si>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</si>
  <si>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</si>
  <si>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</si>
  <si>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</si>
  <si>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</si>
  <si>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</si>
  <si>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</si>
  <si>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</si>
  <si>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</si>
  <si>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</si>
  <si>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</si>
  <si>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</si>
  <si>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</si>
  <si>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</si>
  <si>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</si>
  <si>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</si>
  <si>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</si>
  <si>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</si>
  <si>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</si>
  <si>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</si>
  <si>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</si>
  <si>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</si>
  <si>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</si>
  <si>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</si>
  <si>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</si>
  <si>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</si>
  <si>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</si>
  <si>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</si>
  <si>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</si>
  <si>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</si>
  <si>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</si>
  <si>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</si>
  <si>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</si>
  <si>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</si>
  <si>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</si>
  <si>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</si>
  <si>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</si>
  <si>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</si>
  <si>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</si>
  <si>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</si>
  <si>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</si>
  <si>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</si>
  <si>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</si>
  <si>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</si>
  <si>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</si>
  <si>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</si>
  <si>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</si>
  <si>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</si>
  <si>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</si>
  <si>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</si>
  <si>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</si>
  <si>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</si>
  <si>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</si>
  <si>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</si>
  <si>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</si>
  <si>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</si>
  <si>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</si>
  <si>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</si>
  <si>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</si>
  <si>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</si>
  <si>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</si>
  <si>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</si>
  <si>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</si>
  <si>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</si>
  <si>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</si>
  <si>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</si>
  <si>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</si>
  <si>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</si>
  <si>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</si>
  <si>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</si>
  <si>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</si>
  <si>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</si>
  <si>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</si>
  <si>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</si>
  <si>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</si>
  <si>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</si>
  <si>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</si>
  <si>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</si>
  <si>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</si>
  <si>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</si>
  <si>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</si>
  <si>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</si>
  <si>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</si>
  <si>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</si>
  <si>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</si>
  <si>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</si>
  <si>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</si>
  <si>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</si>
  <si>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</si>
  <si>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</si>
  <si>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</si>
  <si>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</si>
  <si>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</si>
  <si>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</si>
  <si>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</si>
  <si>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</si>
  <si>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</si>
  <si>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</si>
  <si>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</si>
  <si>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</si>
  <si>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</si>
  <si>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</si>
  <si>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</si>
  <si>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</si>
  <si>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</si>
  <si>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</si>
  <si>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</si>
  <si>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</si>
  <si>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</si>
  <si>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</si>
  <si>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</si>
  <si>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</si>
  <si>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</si>
  <si>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</si>
  <si>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</si>
  <si>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</si>
  <si>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</si>
  <si>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</si>
  <si>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</si>
  <si>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</si>
  <si>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</si>
  <si>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</si>
  <si>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</si>
  <si>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</si>
  <si>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</si>
  <si>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</si>
  <si>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</si>
  <si>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</si>
  <si>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</si>
  <si>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</si>
  <si>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</si>
  <si>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</si>
  <si>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</si>
  <si>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</si>
  <si>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</si>
  <si>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</si>
  <si>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</si>
  <si>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</si>
  <si>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</si>
  <si>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</si>
  <si>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</si>
  <si>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</si>
  <si>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</si>
  <si>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</si>
  <si>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</si>
  <si>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</si>
  <si>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</si>
  <si>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</si>
  <si>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</si>
  <si>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</si>
  <si>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</si>
  <si>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</si>
  <si>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</si>
  <si>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</si>
  <si>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</si>
  <si>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</si>
  <si>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</si>
  <si>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</si>
  <si>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</si>
  <si>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</si>
  <si>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</si>
  <si>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</si>
  <si>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</si>
  <si>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</si>
  <si>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</si>
  <si>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</si>
  <si>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</si>
  <si>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</si>
  <si>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</si>
  <si>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</si>
  <si>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</si>
  <si>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</si>
  <si>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</si>
  <si>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</si>
  <si>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</si>
  <si>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</si>
  <si>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</si>
  <si>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</si>
  <si>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</si>
  <si>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</si>
  <si>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</si>
  <si>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</si>
  <si>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</si>
  <si>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</si>
  <si>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</si>
  <si>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</si>
  <si>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</si>
  <si>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</si>
  <si>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</si>
  <si>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</si>
  <si>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</si>
  <si>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</si>
  <si>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</si>
  <si>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</si>
  <si>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</si>
  <si>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</si>
  <si>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</si>
  <si>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</si>
  <si>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</si>
  <si>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</si>
  <si>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</si>
  <si>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</si>
  <si>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</si>
  <si>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</si>
  <si>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</si>
  <si>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</si>
  <si>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</si>
  <si>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</si>
  <si>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</si>
  <si>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</si>
  <si>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</si>
  <si>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</si>
  <si>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</si>
  <si>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</si>
  <si>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</si>
  <si>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</si>
  <si>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</si>
  <si>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</si>
  <si>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</si>
  <si>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</si>
  <si>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</si>
  <si>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</si>
  <si>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</si>
  <si>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</si>
  <si>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</si>
  <si>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</si>
  <si>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</si>
  <si>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</si>
  <si>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</si>
  <si>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</si>
  <si>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</si>
  <si>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</si>
  <si>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</si>
  <si>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</si>
  <si>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</si>
  <si>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</si>
  <si>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</si>
  <si>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</si>
  <si>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</si>
  <si>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</si>
  <si>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</si>
  <si>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</si>
  <si>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</si>
  <si>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</si>
  <si>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</si>
  <si>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</si>
  <si>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</si>
  <si>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</si>
  <si>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</si>
  <si>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</si>
  <si>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</si>
  <si>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</si>
  <si>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</si>
  <si>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</si>
  <si>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</si>
  <si>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</si>
  <si>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</si>
  <si>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</si>
  <si>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</si>
  <si>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</si>
  <si>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</si>
  <si>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</si>
  <si>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</si>
  <si>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</si>
  <si>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</si>
  <si>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</si>
  <si>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</si>
  <si>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</si>
  <si>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</si>
  <si>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</si>
  <si>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</si>
  <si>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</si>
  <si>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</si>
  <si>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</si>
  <si>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</si>
  <si>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</si>
  <si>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</si>
  <si>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</si>
  <si>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</si>
  <si>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</si>
  <si>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</si>
  <si>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</si>
  <si>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</si>
  <si>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</si>
  <si>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</si>
  <si>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</si>
  <si>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</si>
  <si>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</si>
  <si>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</si>
  <si>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</si>
  <si>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</si>
  <si>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</si>
  <si>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</si>
  <si>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</si>
  <si>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</si>
  <si>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</si>
  <si>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</si>
  <si>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</si>
  <si>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</si>
  <si>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</si>
  <si>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</si>
  <si>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</si>
  <si>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</si>
  <si>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</si>
  <si>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</si>
  <si>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</si>
  <si>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</si>
  <si>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</si>
  <si>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</si>
  <si>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</si>
  <si>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</si>
  <si>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</si>
  <si>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</si>
  <si>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</si>
  <si>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</si>
  <si>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</si>
  <si>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</si>
  <si>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</si>
  <si>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</si>
  <si>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</si>
  <si>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</si>
  <si>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</si>
  <si>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</si>
  <si>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</si>
  <si>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</si>
  <si>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</si>
  <si>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</si>
  <si>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</si>
  <si>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</si>
  <si>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</si>
  <si>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</si>
  <si>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</si>
  <si>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</si>
  <si>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</si>
  <si>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</si>
  <si>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</si>
  <si>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</si>
  <si>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</si>
  <si>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</si>
  <si>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</si>
  <si>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</si>
  <si>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</si>
  <si>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</si>
  <si>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</si>
  <si>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</si>
  <si>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</si>
  <si>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</si>
  <si>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</si>
  <si>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</si>
  <si>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</si>
  <si>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</si>
  <si>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</si>
  <si>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</si>
  <si>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</si>
  <si>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</si>
  <si>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</si>
  <si>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</si>
  <si>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</si>
  <si>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</si>
  <si>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</si>
  <si>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</si>
  <si>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</si>
  <si>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</si>
  <si>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</si>
  <si>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</si>
  <si>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</si>
  <si>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</si>
  <si>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</si>
  <si>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</si>
  <si>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</si>
  <si>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</si>
  <si>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</si>
  <si>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</si>
  <si>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</si>
  <si>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</si>
  <si>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</si>
  <si>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</si>
  <si>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</si>
  <si>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</si>
  <si>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</si>
  <si>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</si>
  <si>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</si>
  <si>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</si>
  <si>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</si>
  <si>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</si>
  <si>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</si>
  <si>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</si>
  <si>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</si>
  <si>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</si>
  <si>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</si>
  <si>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</si>
  <si>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</si>
  <si>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</si>
  <si>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</si>
  <si>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</si>
  <si>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</si>
  <si>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</si>
  <si>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</si>
  <si>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</si>
  <si>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</si>
  <si>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</si>
  <si>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</si>
  <si>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</si>
  <si>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</si>
  <si>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</si>
  <si>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</si>
  <si>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</si>
  <si>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</si>
  <si>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</si>
  <si>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</si>
  <si>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</si>
  <si>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</si>
  <si>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</si>
  <si>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</si>
  <si>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</si>
  <si>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</si>
  <si>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</si>
  <si>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</si>
  <si>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</si>
  <si>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</si>
  <si>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</si>
  <si>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</si>
  <si>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</si>
  <si>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</si>
  <si>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</si>
  <si>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</si>
  <si>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</si>
  <si>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</si>
  <si>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</si>
  <si>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</si>
  <si>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</si>
  <si>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</si>
  <si>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</si>
  <si>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</si>
  <si>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</si>
  <si>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</si>
  <si>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</si>
  <si>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</si>
  <si>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</si>
  <si>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</si>
  <si>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</si>
  <si>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</si>
  <si>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</si>
  <si>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</si>
  <si>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</si>
  <si>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</si>
  <si>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</si>
  <si>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</si>
  <si>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</si>
  <si>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</si>
  <si>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</si>
  <si>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</si>
  <si>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</si>
  <si>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</si>
  <si>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</si>
  <si>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</si>
  <si>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</si>
  <si>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</si>
  <si>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</si>
  <si>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</si>
  <si>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</si>
  <si>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</si>
  <si>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</si>
  <si>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</si>
  <si>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</si>
  <si>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</si>
  <si>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</si>
  <si>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</si>
  <si>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</si>
  <si>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</si>
  <si>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</si>
  <si>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</si>
  <si>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</si>
  <si>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</si>
  <si>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</si>
  <si>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</si>
  <si>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</si>
  <si>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</si>
  <si>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</si>
  <si>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</si>
  <si>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</si>
  <si>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</si>
  <si>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</si>
  <si>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</si>
  <si>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</si>
  <si>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</si>
  <si>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</si>
  <si>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</si>
  <si>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</si>
  <si>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</si>
  <si>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</si>
  <si>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</si>
  <si>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</si>
  <si>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</si>
  <si>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</si>
  <si>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</si>
  <si>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</si>
  <si>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</si>
  <si>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</si>
  <si>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</si>
  <si>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</si>
  <si>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</si>
  <si>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</si>
  <si>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</si>
  <si>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</si>
  <si>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</si>
  <si>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</si>
  <si>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</si>
  <si>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</si>
  <si>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</si>
  <si>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</si>
  <si>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</si>
  <si>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</si>
  <si>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</si>
  <si>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</si>
  <si>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</si>
  <si>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</si>
  <si>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</si>
  <si>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</si>
  <si>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</si>
  <si>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</si>
  <si>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</si>
  <si>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</si>
  <si>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</si>
  <si>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</si>
  <si>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</si>
  <si>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</si>
  <si>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</si>
  <si>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</si>
  <si>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</si>
  <si>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</si>
  <si>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</si>
  <si>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</si>
  <si>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</si>
  <si>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</si>
  <si>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</si>
  <si>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</si>
  <si>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</si>
  <si>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</si>
  <si>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</si>
  <si>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</si>
  <si>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</si>
  <si>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</si>
  <si>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</si>
  <si>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</si>
  <si>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</si>
  <si>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</si>
  <si>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</si>
  <si>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</si>
  <si>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</si>
  <si>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</si>
  <si>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</si>
  <si>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</si>
  <si>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</si>
  <si>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</si>
  <si>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</si>
  <si>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</si>
  <si>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</si>
  <si>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</si>
  <si>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</si>
  <si>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</si>
  <si>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</si>
  <si>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</si>
  <si>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</si>
  <si>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</si>
  <si>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</si>
  <si>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</si>
  <si>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</si>
  <si>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</si>
  <si>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</si>
  <si>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</si>
  <si>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</si>
  <si>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</si>
  <si>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</si>
  <si>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</si>
  <si>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</si>
  <si>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</si>
  <si>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</si>
  <si>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</si>
  <si>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</si>
  <si>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</si>
  <si>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</si>
  <si>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</si>
  <si>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</si>
  <si>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</si>
  <si>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</si>
  <si>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</si>
  <si>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</si>
  <si>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</si>
  <si>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</si>
  <si>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</si>
  <si>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</si>
  <si>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</si>
  <si>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</si>
  <si>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</si>
  <si>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</si>
  <si>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</si>
  <si>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</si>
  <si>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</si>
  <si>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</si>
  <si>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</si>
  <si>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</si>
  <si>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</si>
  <si>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</si>
  <si>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</si>
  <si>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</si>
  <si>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</si>
  <si>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</si>
  <si>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</si>
  <si>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</si>
  <si>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</si>
  <si>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</si>
  <si>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</si>
  <si>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</si>
  <si>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</si>
  <si>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</si>
  <si>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</si>
  <si>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</si>
  <si>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</si>
  <si>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</si>
  <si>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</si>
  <si>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</si>
  <si>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</si>
  <si>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</si>
  <si>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</si>
  <si>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</si>
  <si>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</si>
  <si>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</si>
  <si>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</si>
  <si>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</si>
  <si>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</si>
  <si>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</si>
  <si>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</si>
  <si>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</si>
  <si>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</si>
  <si>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</si>
  <si>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</si>
  <si>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</si>
  <si>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</si>
  <si>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</si>
  <si>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</si>
  <si>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</si>
  <si>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</si>
  <si>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</si>
  <si>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</si>
  <si>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</si>
  <si>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</si>
  <si>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</si>
  <si>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</si>
  <si>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</si>
  <si>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</si>
  <si>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</si>
  <si>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</si>
  <si>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</si>
  <si>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</si>
  <si>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</si>
  <si>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</si>
  <si>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</si>
  <si>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</si>
  <si>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</si>
  <si>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</si>
  <si>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</si>
  <si>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</si>
  <si>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</si>
  <si>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</si>
  <si>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</si>
  <si>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</si>
  <si>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</si>
  <si>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</si>
  <si>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</si>
  <si>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</si>
  <si>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</si>
  <si>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</si>
  <si>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</si>
  <si>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</si>
  <si>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</si>
  <si>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</si>
  <si>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</si>
  <si>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</si>
  <si>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</si>
  <si>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</si>
  <si>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</si>
  <si>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</si>
  <si>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</si>
  <si>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</si>
  <si>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</si>
  <si>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</si>
  <si>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</si>
  <si>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</si>
  <si>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</si>
  <si>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</si>
  <si>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</si>
  <si>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</si>
  <si>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</si>
  <si>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</si>
  <si>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</si>
  <si>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</si>
  <si>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</si>
  <si>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</si>
  <si>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</si>
  <si>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</si>
  <si>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</si>
  <si>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</si>
  <si>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</si>
  <si>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</si>
  <si>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</si>
  <si>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</si>
  <si>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</si>
  <si>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</si>
  <si>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</si>
  <si>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</si>
  <si>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</si>
  <si>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</si>
  <si>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</si>
  <si>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</si>
  <si>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</si>
  <si>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</si>
  <si>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</si>
  <si>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</si>
  <si>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</si>
  <si>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</si>
  <si>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</si>
  <si>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</si>
  <si>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</si>
  <si>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</si>
  <si>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</si>
  <si>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</si>
  <si>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</si>
  <si>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</si>
  <si>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</si>
  <si>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</si>
  <si>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</si>
  <si>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</si>
  <si>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</si>
  <si>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</si>
  <si>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</si>
  <si>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</si>
  <si>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</si>
  <si>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</si>
  <si>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</si>
  <si>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</si>
  <si>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</si>
  <si>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</si>
  <si>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</si>
  <si>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</si>
  <si>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</si>
  <si>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</si>
  <si>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</si>
  <si>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</si>
  <si>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</si>
  <si>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</si>
  <si>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</si>
  <si>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</si>
  <si>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</si>
  <si>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</si>
  <si>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</si>
  <si>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</si>
  <si>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</si>
  <si>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</si>
  <si>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</si>
  <si>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</si>
  <si>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</si>
  <si>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</si>
  <si>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</si>
  <si>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</si>
  <si>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</si>
  <si>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</si>
  <si>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</si>
  <si>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</si>
  <si>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</si>
  <si>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</si>
  <si>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</si>
  <si>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</si>
  <si>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</si>
  <si>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</si>
  <si>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</si>
  <si>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</si>
  <si>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</si>
  <si>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</si>
  <si>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</si>
  <si>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</si>
  <si>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</si>
  <si>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</si>
  <si>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</si>
  <si>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</si>
  <si>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</si>
  <si>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</si>
  <si>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</si>
  <si>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</si>
  <si>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</si>
  <si>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</si>
  <si>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</si>
  <si>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</si>
  <si>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</si>
  <si>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</si>
  <si>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</si>
  <si>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</si>
  <si>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</si>
  <si>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</si>
  <si>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</si>
  <si>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</si>
  <si>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</si>
  <si>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</si>
  <si>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</si>
  <si>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</si>
  <si>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</si>
  <si>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</si>
  <si>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</si>
  <si>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</si>
  <si>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</si>
  <si>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</si>
  <si>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</si>
  <si>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</si>
  <si>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</si>
  <si>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</si>
  <si>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</si>
  <si>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</si>
  <si>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</si>
  <si>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</si>
  <si>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</si>
  <si>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</si>
  <si>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</si>
  <si>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</si>
  <si>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</si>
  <si>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</si>
  <si>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</si>
  <si>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</si>
  <si>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</si>
  <si>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</si>
  <si>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</si>
  <si>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</si>
  <si>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</si>
  <si>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</si>
  <si>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</si>
  <si>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</si>
  <si>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</si>
  <si>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</si>
  <si>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</si>
  <si>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</si>
  <si>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</si>
  <si>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</si>
  <si>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</si>
  <si>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</si>
  <si>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</si>
  <si>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</si>
  <si>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</si>
  <si>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</si>
  <si>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</si>
  <si>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</si>
  <si>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</si>
  <si>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</si>
  <si>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</si>
  <si>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</si>
  <si>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</si>
  <si>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</si>
  <si>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</si>
  <si>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</si>
  <si>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</si>
  <si>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</si>
  <si>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</si>
  <si>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</si>
  <si>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</si>
  <si>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</si>
  <si>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</si>
  <si>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</si>
  <si>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</si>
  <si>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</si>
  <si>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</si>
  <si>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</si>
  <si>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</si>
  <si>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</si>
  <si>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</si>
  <si>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</si>
  <si>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</si>
  <si>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</si>
  <si>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</si>
  <si>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</si>
  <si>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</si>
  <si>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</si>
  <si>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</si>
  <si>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</si>
  <si>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</si>
  <si>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</si>
  <si>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</si>
  <si>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</si>
  <si>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</si>
  <si>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</si>
  <si>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</si>
  <si>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</si>
  <si>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</si>
  <si>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</si>
  <si>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</si>
  <si>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</si>
  <si>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</si>
  <si>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</si>
  <si>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</si>
  <si>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</si>
  <si>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</si>
  <si>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</si>
  <si>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</si>
  <si>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</si>
  <si>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</si>
  <si>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</si>
  <si>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</si>
  <si>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</si>
  <si>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</si>
  <si>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</si>
  <si>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</si>
  <si>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</si>
  <si>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</si>
  <si>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</si>
  <si>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</si>
  <si>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</si>
  <si>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</si>
  <si>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</si>
  <si>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</si>
  <si>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</si>
  <si>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</si>
  <si>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</si>
  <si>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</si>
  <si>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</si>
  <si>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</si>
  <si>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</si>
  <si>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</si>
  <si>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</si>
  <si>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</si>
  <si>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</si>
  <si>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</si>
  <si>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</si>
  <si>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</si>
  <si>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</si>
  <si>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</si>
  <si>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</si>
  <si>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</si>
  <si>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</si>
  <si>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</si>
  <si>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</si>
  <si>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</si>
  <si>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</si>
  <si>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</si>
  <si>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</si>
  <si>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</si>
  <si>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</si>
  <si>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</si>
  <si>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</si>
  <si>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</si>
  <si>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</si>
  <si>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</si>
  <si>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</si>
  <si>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</si>
  <si>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</si>
  <si>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</si>
  <si>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</si>
  <si>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</si>
  <si>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</si>
  <si>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</si>
  <si>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</si>
  <si>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</si>
  <si>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</si>
  <si>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</si>
  <si>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</si>
  <si>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</si>
  <si>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</si>
  <si>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</si>
  <si>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</si>
  <si>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</si>
  <si>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</si>
  <si>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</si>
  <si>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</si>
  <si>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</si>
  <si>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</si>
  <si>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</si>
  <si>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</si>
  <si>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</si>
  <si>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</si>
  <si>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</si>
  <si>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</si>
  <si>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</si>
  <si>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</si>
  <si>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</si>
  <si>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</si>
  <si>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</si>
  <si>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</si>
  <si>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</si>
  <si>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</si>
  <si>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</si>
  <si>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</si>
  <si>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</si>
  <si>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</si>
  <si>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</si>
  <si>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</si>
  <si>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</si>
  <si>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</si>
  <si>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</si>
  <si>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</si>
  <si>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</si>
  <si>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</si>
  <si>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</si>
  <si>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</si>
  <si>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</si>
  <si>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</si>
  <si>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</si>
  <si>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</si>
  <si>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</si>
  <si>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</si>
  <si>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</si>
  <si>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</si>
  <si>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</si>
  <si>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</si>
  <si>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</si>
  <si>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</si>
  <si>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</si>
  <si>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</si>
  <si>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</si>
  <si>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</si>
  <si>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</si>
  <si>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</si>
  <si>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</si>
  <si>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</si>
  <si>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</si>
  <si>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</si>
  <si>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</si>
  <si>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</si>
  <si>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</si>
  <si>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</si>
  <si>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</si>
  <si>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</si>
  <si>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</si>
  <si>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</si>
  <si>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</si>
  <si>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</si>
  <si>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</si>
  <si>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</si>
  <si>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</si>
  <si>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</si>
  <si>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</si>
  <si>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</si>
  <si>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</si>
  <si>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</si>
  <si>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</si>
  <si>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</si>
  <si>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</si>
  <si>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</si>
  <si>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</si>
  <si>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</si>
  <si>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</si>
  <si>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</si>
  <si>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</si>
  <si>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</si>
  <si>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</si>
  <si>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</si>
  <si>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</si>
  <si>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</si>
  <si>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</si>
  <si>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</si>
  <si>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</si>
  <si>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</si>
  <si>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</si>
  <si>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</si>
  <si>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</si>
  <si>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</si>
  <si>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</si>
  <si>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</si>
  <si>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</si>
  <si>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</si>
  <si>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</si>
  <si>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</si>
  <si>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</si>
  <si>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</si>
  <si>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</si>
  <si>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</si>
  <si>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</si>
  <si>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</si>
  <si>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</si>
  <si>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</si>
  <si>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</si>
  <si>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</si>
  <si>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</si>
  <si>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</si>
  <si>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</si>
  <si>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</si>
  <si>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</si>
  <si>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</si>
  <si>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</si>
  <si>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</si>
  <si>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</si>
  <si>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</si>
  <si>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</si>
  <si>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</si>
  <si>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</si>
  <si>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</si>
  <si>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</si>
  <si>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</si>
  <si>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</si>
  <si>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</si>
  <si>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</si>
  <si>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</si>
  <si>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</si>
  <si>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</si>
  <si>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</si>
  <si>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</si>
  <si>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</si>
  <si>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</si>
  <si>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</si>
  <si>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</si>
  <si>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</si>
  <si>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</si>
  <si>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</si>
  <si>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</si>
  <si>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</si>
  <si>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</si>
  <si>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</si>
  <si>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</si>
  <si>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</si>
  <si>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</si>
  <si>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</si>
  <si>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</si>
  <si>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</si>
  <si>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</si>
  <si>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</si>
  <si>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</si>
  <si>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</si>
  <si>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</si>
  <si>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</si>
  <si>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</si>
  <si>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</si>
  <si>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</si>
  <si>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</si>
  <si>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</si>
  <si>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</si>
  <si>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</si>
  <si>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</si>
  <si>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</si>
  <si>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</si>
  <si>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</si>
  <si>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</si>
  <si>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</si>
  <si>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</si>
  <si>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</si>
  <si>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</si>
  <si>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</si>
  <si>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</si>
  <si>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</si>
  <si>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</si>
  <si>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</si>
  <si>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</si>
  <si>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</si>
  <si>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</si>
  <si>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</si>
  <si>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</si>
  <si>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</si>
  <si>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</si>
  <si>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</si>
  <si>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</si>
  <si>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</si>
  <si>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</si>
  <si>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</si>
  <si>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</si>
  <si>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</si>
  <si>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</si>
  <si>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</si>
  <si>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</si>
  <si>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</si>
  <si>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</si>
  <si>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</si>
  <si>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</si>
  <si>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</si>
  <si>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</si>
  <si>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</si>
  <si>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</si>
  <si>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</si>
  <si>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</si>
  <si>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</si>
  <si>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</si>
  <si>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</si>
  <si>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</si>
  <si>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</si>
  <si>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</si>
  <si>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</si>
  <si>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</si>
  <si>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</si>
  <si>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</si>
  <si>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</si>
  <si>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</si>
  <si>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</si>
  <si>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</si>
  <si>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</si>
  <si>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</si>
  <si>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</si>
  <si>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</si>
  <si>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</si>
  <si>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</si>
  <si>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</si>
  <si>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</si>
  <si>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</si>
  <si>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</si>
  <si>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</si>
  <si>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</si>
  <si>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</si>
  <si>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</si>
  <si>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</si>
  <si>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</si>
  <si>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</si>
  <si>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</si>
  <si>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</si>
  <si>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</si>
  <si>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</si>
  <si>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</si>
  <si>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</si>
  <si>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</si>
  <si>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</si>
  <si>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</si>
  <si>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</si>
  <si>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</si>
  <si>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</si>
  <si>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</si>
  <si>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</si>
  <si>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</si>
  <si>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</si>
  <si>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</si>
  <si>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</si>
  <si>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</si>
  <si>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</si>
  <si>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</si>
  <si>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</si>
  <si>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</si>
  <si>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</si>
  <si>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</si>
  <si>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</si>
  <si>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</si>
  <si>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</si>
  <si>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</si>
  <si>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</si>
  <si>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</si>
  <si>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</si>
  <si>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</si>
  <si>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</si>
  <si>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</si>
  <si>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</si>
  <si>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</si>
  <si>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</si>
  <si>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</si>
  <si>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</si>
  <si>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</si>
  <si>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</si>
  <si>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</si>
  <si>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</si>
  <si>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</si>
  <si>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</si>
  <si>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</si>
  <si>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</si>
  <si>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</si>
  <si>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</si>
  <si>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</si>
  <si>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</si>
  <si>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</si>
  <si>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</si>
  <si>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</si>
  <si>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</si>
  <si>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</si>
  <si>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</si>
  <si>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</si>
  <si>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</si>
  <si>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</si>
  <si>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</si>
  <si>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</si>
  <si>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</si>
  <si>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</si>
  <si>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</si>
  <si>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</si>
  <si>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</si>
  <si>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</si>
  <si>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</si>
  <si>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</si>
  <si>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</si>
  <si>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</si>
  <si>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</si>
  <si>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</si>
  <si>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</si>
  <si>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</si>
  <si>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</si>
  <si>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</si>
  <si>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</si>
  <si>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</si>
  <si>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</si>
  <si>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</si>
  <si>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</si>
  <si>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</si>
  <si>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</si>
  <si>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</si>
  <si>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</si>
  <si>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</si>
  <si>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</si>
  <si>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</si>
  <si>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</si>
  <si>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</si>
  <si>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</si>
  <si>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</si>
  <si>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</si>
  <si>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</si>
  <si>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</si>
  <si>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</si>
  <si>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</si>
  <si>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</si>
  <si>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</si>
  <si>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</si>
  <si>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</si>
  <si>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</si>
  <si>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</si>
  <si>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</si>
  <si>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</si>
  <si>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</si>
  <si>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</si>
  <si>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</si>
  <si>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</si>
  <si>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</si>
  <si>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</si>
  <si>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</si>
  <si>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</si>
  <si>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</si>
  <si>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</si>
  <si>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</si>
  <si>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</si>
  <si>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</si>
  <si>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</si>
  <si>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</si>
  <si>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</si>
  <si>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</si>
  <si>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</si>
  <si>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</si>
  <si>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</si>
  <si>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</si>
  <si>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</si>
  <si>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</si>
  <si>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</si>
  <si>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</si>
  <si>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</si>
  <si>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</si>
  <si>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</si>
  <si>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</si>
  <si>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</si>
  <si>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</si>
  <si>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</si>
  <si>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</si>
  <si>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</si>
  <si>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</si>
  <si>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</si>
  <si>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</si>
  <si>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</si>
  <si>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</si>
  <si>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</si>
  <si>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</si>
  <si>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</si>
  <si>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</si>
  <si>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</si>
  <si>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</si>
  <si>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</si>
  <si>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</si>
  <si>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</si>
  <si>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</si>
  <si>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</si>
  <si>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</si>
  <si>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</si>
  <si>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</si>
  <si>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</si>
  <si>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</si>
  <si>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</si>
  <si>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</si>
  <si>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</si>
  <si>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</si>
  <si>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</si>
  <si>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</si>
  <si>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</si>
  <si>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</si>
  <si>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</si>
  <si>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</si>
  <si>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</si>
  <si>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</si>
  <si>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</si>
  <si>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</si>
  <si>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</si>
  <si>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</si>
  <si>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</si>
  <si>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</si>
  <si>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</si>
  <si>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</si>
  <si>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</si>
  <si>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</si>
  <si>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</si>
  <si>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</si>
  <si>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</si>
  <si>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</si>
  <si>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</si>
  <si>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</si>
  <si>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</si>
  <si>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</si>
  <si>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</si>
  <si>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</si>
  <si>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</si>
  <si>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</si>
  <si>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</si>
  <si>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</si>
  <si>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</si>
  <si>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</si>
  <si>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</si>
  <si>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</si>
  <si>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</si>
  <si>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</si>
  <si>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</si>
  <si>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</si>
  <si>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</si>
  <si>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</si>
  <si>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</si>
  <si>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</si>
  <si>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</si>
  <si>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</si>
  <si>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</si>
  <si>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</si>
  <si>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</si>
  <si>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</si>
  <si>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</si>
  <si>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</si>
  <si>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</si>
  <si>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</si>
  <si>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</si>
  <si>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</si>
  <si>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</si>
  <si>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</si>
  <si>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</si>
  <si>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</si>
  <si>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</si>
  <si>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</si>
  <si>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</si>
  <si>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</si>
  <si>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</si>
  <si>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</si>
  <si>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</si>
  <si>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</si>
  <si>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</si>
  <si>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</si>
  <si>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</si>
  <si>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</si>
  <si>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</si>
  <si>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</si>
  <si>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</si>
  <si>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</si>
  <si>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</si>
  <si>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</si>
  <si>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</si>
  <si>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</si>
  <si>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</si>
  <si>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</si>
  <si>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</si>
  <si>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</si>
  <si>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</si>
  <si>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</si>
  <si>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</si>
  <si>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</si>
  <si>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</si>
  <si>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</si>
  <si>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</si>
  <si>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</si>
  <si>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</si>
  <si>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</si>
  <si>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</si>
  <si>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</si>
  <si>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</si>
  <si>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</si>
  <si>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</si>
  <si>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</si>
  <si>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</si>
  <si>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</si>
  <si>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</si>
  <si>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</si>
  <si>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</si>
  <si>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</si>
  <si>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</si>
  <si>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</si>
  <si>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</si>
  <si>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</si>
  <si>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</si>
  <si>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</si>
  <si>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</si>
  <si>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</si>
  <si>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</si>
  <si>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</si>
  <si>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</si>
  <si>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</si>
  <si>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</si>
  <si>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</si>
  <si>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</si>
  <si>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</si>
  <si>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</si>
  <si>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</si>
  <si>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</si>
  <si>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</si>
  <si>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</si>
  <si>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</si>
  <si>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</si>
  <si>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</si>
  <si>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</si>
  <si>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</si>
  <si>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</si>
  <si>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</si>
  <si>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</si>
  <si>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</si>
  <si>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</si>
  <si>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</si>
  <si>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</si>
  <si>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</si>
  <si>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</si>
  <si>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</si>
  <si>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</si>
  <si>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</si>
  <si>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</si>
  <si>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</si>
  <si>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</si>
  <si>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</si>
  <si>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</si>
  <si>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</si>
  <si>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</si>
  <si>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</si>
  <si>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</si>
  <si>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</si>
  <si>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</si>
  <si>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</si>
  <si>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</si>
  <si>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</si>
  <si>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</si>
  <si>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</si>
  <si>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</si>
  <si>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</si>
  <si>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</si>
  <si>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</si>
  <si>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</si>
  <si>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</si>
  <si>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</si>
  <si>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</si>
  <si>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</si>
  <si>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</si>
  <si>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</si>
  <si>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</si>
  <si>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</si>
  <si>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</si>
  <si>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</si>
  <si>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</si>
  <si>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</si>
  <si>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</si>
  <si>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</si>
  <si>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</si>
  <si>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</si>
  <si>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</si>
  <si>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</si>
  <si>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</si>
  <si>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</si>
  <si>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</si>
  <si>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</si>
  <si>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</si>
  <si>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</si>
  <si>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</si>
  <si>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</si>
  <si>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</si>
  <si>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</si>
  <si>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</si>
  <si>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</si>
  <si>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</si>
  <si>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</si>
  <si>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</si>
  <si>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</si>
  <si>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</si>
  <si>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</si>
  <si>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</si>
  <si>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</si>
  <si>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</si>
  <si>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</si>
  <si>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</si>
  <si>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</si>
  <si>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</si>
  <si>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</si>
  <si>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</si>
  <si>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</si>
  <si>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</si>
  <si>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</si>
  <si>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</si>
  <si>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</si>
  <si>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</si>
  <si>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</si>
  <si>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</si>
  <si>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</si>
  <si>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</si>
  <si>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</si>
  <si>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</si>
  <si>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</si>
  <si>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</si>
  <si>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</si>
  <si>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</si>
  <si>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</si>
  <si>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</si>
  <si>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</si>
  <si>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</si>
  <si>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</si>
  <si>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</si>
  <si>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</si>
  <si>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</si>
  <si>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</si>
  <si>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</si>
  <si>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</si>
  <si>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</si>
  <si>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</si>
  <si>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</si>
  <si>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</si>
  <si>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</si>
  <si>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</si>
  <si>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</si>
  <si>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</si>
  <si>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</si>
  <si>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</si>
  <si>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</si>
  <si>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</si>
  <si>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</si>
  <si>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</si>
  <si>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</si>
  <si>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</si>
  <si>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</si>
  <si>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</si>
  <si>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</si>
  <si>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</si>
  <si>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</si>
  <si>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</si>
  <si>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</si>
  <si>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</si>
  <si>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</si>
  <si>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</si>
  <si>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</si>
  <si>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</si>
  <si>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</si>
  <si>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</si>
  <si>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</si>
  <si>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</si>
  <si>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</si>
  <si>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</si>
  <si>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</si>
  <si>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</si>
  <si>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</si>
  <si>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</si>
  <si>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</si>
  <si>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</si>
  <si>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</si>
  <si>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</si>
  <si>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</si>
  <si>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</si>
  <si>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</si>
  <si>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</si>
  <si>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</si>
  <si>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</si>
  <si>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</si>
  <si>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</si>
  <si>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</si>
  <si>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</si>
  <si>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</si>
  <si>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</si>
  <si>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</si>
  <si>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</si>
  <si>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</si>
  <si>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</si>
  <si>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</si>
  <si>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</si>
  <si>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</si>
  <si>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</si>
  <si>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</si>
  <si>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</si>
  <si>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</si>
  <si>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</si>
  <si>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</si>
  <si>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</si>
  <si>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</si>
  <si>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</si>
  <si>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</si>
  <si>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</si>
  <si>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</si>
  <si>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</si>
  <si>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</si>
  <si>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</si>
  <si>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</si>
  <si>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</si>
  <si>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</si>
  <si>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</si>
  <si>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</si>
  <si>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</si>
  <si>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</si>
  <si>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</si>
  <si>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</si>
  <si>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</si>
  <si>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</si>
  <si>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</si>
  <si>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</si>
  <si>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</si>
  <si>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</si>
  <si>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</si>
  <si>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</si>
  <si>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</si>
  <si>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</si>
  <si>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</si>
  <si>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</si>
  <si>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</si>
  <si>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</si>
  <si>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</si>
  <si>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</si>
  <si>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</si>
  <si>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</si>
  <si>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</si>
  <si>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</si>
  <si>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</si>
  <si>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</si>
  <si>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</si>
  <si>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</si>
  <si>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</si>
  <si>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</si>
  <si>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</si>
  <si>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</si>
  <si>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</si>
  <si>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</si>
  <si>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</si>
  <si>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</si>
  <si>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</si>
  <si>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</si>
  <si>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</si>
  <si>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</si>
  <si>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</si>
  <si>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</si>
  <si>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</si>
  <si>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</si>
  <si>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</si>
  <si>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</si>
  <si>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</si>
  <si>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</si>
  <si>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</si>
  <si>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</si>
  <si>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</si>
  <si>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</si>
  <si>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</si>
  <si>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</si>
  <si>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</si>
  <si>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</si>
  <si>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</si>
  <si>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</si>
  <si>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</si>
  <si>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</si>
  <si>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</si>
  <si>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</si>
  <si>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</si>
  <si>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</si>
  <si>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</si>
  <si>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</si>
  <si>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</si>
  <si>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</si>
  <si>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</si>
  <si>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</si>
  <si>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</si>
  <si>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</si>
  <si>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</si>
  <si>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</si>
  <si>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</si>
  <si>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</si>
  <si>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</si>
  <si>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</si>
  <si>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</si>
  <si>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</si>
  <si>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</si>
  <si>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</si>
  <si>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</si>
  <si>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</si>
  <si>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</si>
  <si>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</si>
  <si>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</si>
  <si>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</si>
  <si>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</si>
  <si>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</si>
  <si>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</si>
  <si>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</si>
  <si>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</si>
  <si>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</si>
  <si>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</si>
  <si>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</si>
  <si>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</si>
  <si>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</si>
  <si>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</si>
  <si>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</si>
  <si>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</si>
  <si>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</si>
  <si>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</si>
  <si>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</si>
  <si>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</si>
  <si>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</si>
  <si>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</si>
  <si>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</si>
  <si>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</si>
  <si>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</si>
  <si>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</si>
  <si>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</si>
  <si>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</si>
  <si>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</si>
  <si>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</si>
  <si>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</si>
  <si>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</si>
  <si>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</si>
  <si>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</si>
  <si>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</si>
  <si>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</si>
  <si>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</si>
  <si>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</si>
  <si>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</si>
  <si>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</si>
  <si>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</si>
  <si>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</si>
  <si>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</si>
  <si>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</si>
  <si>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</si>
  <si>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</si>
  <si>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</si>
  <si>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</si>
  <si>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</si>
  <si>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</si>
  <si>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</si>
  <si>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</si>
  <si>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</si>
  <si>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</si>
  <si>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</si>
  <si>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</si>
  <si>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</si>
  <si>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</si>
  <si>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</si>
  <si>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</si>
  <si>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</si>
  <si>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</si>
  <si>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</si>
  <si>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</si>
  <si>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</si>
  <si>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</si>
  <si>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</si>
  <si>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</si>
  <si>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</si>
  <si>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</si>
  <si>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</si>
  <si>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</si>
  <si>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</si>
  <si>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</si>
  <si>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</si>
  <si>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</si>
  <si>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</si>
  <si>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</si>
  <si>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</si>
  <si>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</si>
  <si>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</si>
  <si>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</si>
  <si>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</si>
  <si>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</si>
  <si>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</si>
  <si>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</si>
  <si>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</si>
  <si>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</si>
  <si>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</si>
  <si>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</si>
  <si>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</si>
  <si>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</si>
  <si>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</si>
  <si>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</si>
  <si>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</si>
  <si>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</si>
  <si>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</si>
  <si>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</si>
  <si>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</si>
  <si>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</si>
  <si>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</si>
  <si>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</si>
  <si>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</si>
  <si>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</si>
  <si>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</si>
  <si>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</si>
  <si>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</si>
  <si>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</si>
  <si>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</si>
  <si>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</si>
  <si>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</si>
  <si>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</si>
  <si>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</si>
  <si>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</si>
  <si>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</si>
  <si>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</si>
  <si>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</si>
  <si>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</si>
  <si>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</si>
  <si>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</si>
  <si>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</si>
  <si>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</si>
  <si>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</si>
  <si>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</si>
  <si>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</si>
  <si>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</si>
  <si>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</si>
  <si>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</si>
  <si>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</si>
  <si>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</si>
  <si>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</si>
  <si>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</si>
  <si>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</si>
  <si>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</si>
  <si>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</si>
  <si>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</si>
  <si>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</si>
  <si>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</si>
  <si>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</si>
  <si>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</si>
  <si>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</si>
  <si>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</si>
  <si>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</si>
  <si>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</si>
  <si>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</si>
  <si>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</si>
  <si>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</si>
  <si>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</si>
  <si>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</si>
  <si>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</si>
  <si>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</si>
  <si>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</si>
  <si>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</si>
  <si>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</si>
  <si>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</si>
  <si>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</si>
  <si>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</si>
  <si>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</si>
  <si>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</si>
  <si>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</si>
  <si>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</si>
  <si>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</si>
  <si>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</si>
  <si>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</si>
  <si>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</si>
  <si>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</si>
  <si>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</si>
  <si>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</si>
  <si>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</si>
  <si>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</si>
  <si>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</si>
  <si>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</si>
  <si>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</si>
  <si>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</si>
  <si>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</si>
  <si>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</si>
  <si>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</si>
  <si>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</si>
  <si>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</si>
  <si>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</si>
  <si>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</si>
  <si>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</si>
  <si>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</si>
  <si>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</si>
  <si>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</si>
  <si>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</si>
  <si>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</si>
  <si>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</si>
  <si>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</si>
  <si>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</si>
  <si>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</si>
  <si>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</si>
  <si>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</si>
  <si>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</si>
  <si>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</si>
  <si>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</si>
  <si>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</si>
  <si>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</si>
  <si>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</si>
  <si>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</si>
  <si>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</si>
  <si>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</si>
  <si>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</si>
  <si>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</si>
  <si>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</si>
  <si>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</si>
  <si>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</si>
  <si>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</si>
  <si>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</si>
  <si>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</si>
  <si>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</si>
  <si>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</si>
  <si>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</si>
  <si>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</si>
  <si>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</si>
  <si>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</si>
  <si>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</si>
  <si>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</si>
  <si>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</si>
  <si>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</si>
  <si>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</si>
  <si>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</si>
  <si>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</si>
  <si>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</si>
  <si>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</si>
  <si>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</si>
  <si>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</si>
  <si>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</si>
  <si>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</si>
  <si>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</si>
  <si>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</si>
  <si>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</si>
  <si>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</si>
  <si>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</si>
  <si>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</si>
  <si>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</si>
  <si>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</si>
  <si>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</si>
  <si>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</si>
  <si>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</si>
  <si>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</si>
  <si>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</si>
  <si>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</si>
  <si>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</si>
  <si>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</si>
  <si>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</si>
  <si>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</si>
  <si>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</si>
  <si>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</si>
  <si>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</si>
  <si>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</si>
  <si>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</si>
  <si>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</si>
  <si>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</si>
  <si>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</si>
  <si>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</si>
  <si>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</si>
  <si>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</si>
  <si>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</si>
  <si>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</si>
  <si>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</si>
  <si>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</si>
  <si>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</si>
  <si>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</si>
  <si>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</si>
  <si>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</si>
  <si>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</si>
  <si>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</si>
  <si>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</si>
  <si>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</si>
  <si>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</si>
  <si>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</si>
  <si>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</si>
  <si>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</si>
  <si>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</si>
  <si>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</si>
  <si>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</si>
  <si>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</si>
  <si>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</si>
  <si>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</si>
  <si>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</si>
  <si>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</si>
  <si>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</si>
  <si>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</si>
  <si>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</si>
  <si>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</si>
  <si>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</si>
  <si>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</si>
  <si>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</si>
  <si>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</si>
  <si>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</si>
  <si>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</si>
  <si>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</si>
  <si>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</si>
  <si>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</si>
  <si>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</si>
  <si>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</si>
  <si>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</si>
  <si>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</si>
  <si>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</si>
  <si>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</si>
  <si>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</si>
  <si>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</si>
  <si>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</si>
  <si>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</si>
  <si>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</si>
  <si>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</si>
  <si>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</si>
  <si>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</si>
  <si>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</si>
  <si>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</si>
  <si>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</si>
  <si>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</si>
  <si>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</si>
  <si>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</si>
  <si>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</si>
  <si>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</si>
  <si>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</si>
  <si>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</si>
  <si>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</si>
  <si>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</si>
  <si>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</si>
  <si>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</si>
  <si>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</si>
  <si>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</si>
  <si>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</si>
  <si>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</si>
  <si>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</si>
  <si>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</si>
  <si>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</si>
  <si>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</si>
  <si>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</si>
  <si>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</si>
  <si>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</si>
  <si>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</si>
  <si>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</si>
  <si>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</si>
  <si>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</si>
  <si>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</si>
  <si>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</si>
  <si>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</si>
  <si>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</si>
  <si>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</si>
  <si>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</si>
  <si>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</si>
  <si>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</si>
  <si>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</si>
  <si>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</si>
  <si>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</si>
  <si>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</si>
  <si>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</si>
  <si>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</si>
  <si>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</si>
  <si>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</si>
  <si>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</si>
  <si>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</si>
  <si>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</si>
  <si>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</si>
  <si>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</si>
  <si>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</si>
  <si>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</si>
  <si>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</si>
  <si>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</si>
  <si>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</si>
  <si>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</si>
  <si>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</si>
  <si>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</si>
  <si>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</si>
  <si>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</si>
  <si>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</si>
  <si>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</si>
  <si>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</si>
  <si>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</si>
  <si>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</si>
  <si>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</si>
  <si>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</si>
  <si>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</si>
  <si>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</si>
  <si>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</si>
  <si>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</si>
  <si>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</si>
  <si>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</si>
  <si>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</si>
  <si>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</si>
  <si>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</si>
  <si>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</si>
  <si>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</si>
  <si>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</si>
  <si>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</si>
  <si>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</si>
  <si>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</si>
  <si>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</si>
  <si>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</si>
  <si>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</si>
  <si>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</si>
  <si>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</si>
  <si>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</si>
  <si>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</si>
  <si>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</si>
  <si>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</si>
  <si>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</si>
  <si>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</si>
  <si>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</si>
  <si>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</si>
  <si>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</si>
  <si>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</si>
  <si>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</si>
  <si>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</si>
  <si>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</si>
  <si>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</si>
  <si>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</si>
  <si>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</si>
  <si>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</si>
  <si>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</si>
  <si>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</si>
  <si>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</si>
  <si>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</si>
  <si>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</si>
  <si>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</si>
  <si>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</si>
  <si>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</si>
  <si>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</si>
  <si>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</si>
  <si>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</si>
  <si>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</si>
  <si>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</si>
  <si>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</si>
  <si>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</si>
  <si>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</si>
  <si>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</si>
  <si>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</si>
  <si>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</si>
  <si>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</si>
  <si>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</si>
  <si>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</si>
  <si>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</si>
  <si>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</si>
  <si>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</si>
  <si>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</si>
  <si>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</si>
  <si>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</si>
  <si>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</si>
  <si>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</si>
  <si>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</si>
  <si>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</si>
  <si>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</si>
  <si>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</si>
  <si>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</si>
  <si>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</si>
  <si>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</si>
  <si>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</si>
  <si>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</si>
  <si>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</si>
  <si>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</si>
  <si>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</si>
  <si>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</si>
  <si>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</si>
  <si>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</si>
  <si>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</si>
  <si>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</si>
  <si>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</si>
  <si>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</si>
  <si>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</si>
  <si>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</si>
  <si>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</si>
  <si>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</si>
  <si>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</si>
  <si>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</si>
  <si>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</si>
  <si>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</si>
  <si>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</si>
  <si>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</si>
  <si>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</si>
  <si>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</si>
  <si>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</si>
  <si>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</si>
  <si>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</si>
  <si>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</si>
  <si>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</si>
  <si>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</si>
  <si>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</si>
  <si>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</si>
  <si>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</si>
  <si>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</si>
  <si>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</si>
  <si>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</si>
  <si>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</si>
  <si>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</si>
  <si>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</si>
  <si>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</si>
  <si>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</si>
  <si>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</si>
  <si>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</si>
  <si>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</si>
  <si>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</si>
  <si>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</si>
  <si>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</si>
  <si>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</si>
  <si>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</si>
  <si>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</si>
  <si>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</si>
  <si>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</si>
  <si>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</si>
  <si>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</si>
  <si>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</si>
  <si>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</si>
  <si>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</si>
  <si>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</si>
  <si>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</si>
  <si>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</si>
  <si>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</si>
  <si>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</si>
  <si>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</si>
  <si>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</si>
  <si>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</si>
  <si>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</si>
  <si>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</si>
  <si>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</si>
  <si>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</si>
  <si>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</si>
  <si>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</si>
  <si>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</si>
  <si>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</si>
  <si>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</si>
  <si>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</si>
  <si>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</si>
  <si>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</si>
  <si>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</si>
  <si>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</si>
  <si>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</si>
  <si>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</si>
  <si>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</si>
  <si>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</si>
  <si>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</si>
  <si>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</si>
  <si>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</si>
  <si>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</si>
  <si>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</si>
  <si>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</si>
  <si>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</si>
  <si>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</si>
  <si>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</si>
  <si>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</si>
  <si>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</si>
  <si>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</si>
  <si>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</si>
  <si>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</si>
  <si>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</si>
  <si>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</si>
  <si>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</si>
  <si>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</si>
  <si>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</si>
  <si>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</si>
  <si>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</si>
  <si>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</si>
  <si>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</si>
  <si>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</si>
  <si>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</si>
  <si>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</si>
  <si>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</si>
  <si>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</si>
  <si>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</si>
  <si>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</si>
  <si>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</si>
  <si>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</si>
  <si>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</si>
  <si>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</si>
  <si>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</si>
  <si>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</si>
  <si>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</si>
  <si>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</si>
  <si>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</si>
  <si>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</si>
  <si>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</si>
  <si>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</si>
  <si>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</si>
  <si>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</si>
  <si>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</si>
  <si>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</si>
  <si>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</si>
  <si>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</si>
  <si>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</si>
  <si>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</si>
  <si>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</si>
  <si>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</si>
  <si>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</si>
  <si>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</si>
  <si>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</si>
  <si>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</si>
  <si>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</si>
  <si>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</si>
  <si>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</si>
  <si>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</si>
  <si>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</si>
  <si>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</si>
  <si>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</si>
  <si>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</si>
  <si>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</si>
  <si>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</si>
  <si>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</si>
  <si>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</si>
  <si>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</si>
  <si>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</si>
  <si>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</si>
  <si>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</si>
  <si>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</si>
  <si>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</si>
  <si>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</si>
  <si>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</si>
  <si>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</si>
  <si>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</si>
  <si>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</si>
  <si>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</si>
  <si>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</si>
  <si>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</si>
  <si>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</si>
  <si>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</si>
  <si>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</si>
  <si>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</si>
  <si>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</si>
  <si>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</si>
  <si>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</si>
  <si>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</si>
  <si>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</si>
  <si>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</si>
  <si>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</si>
  <si>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</si>
  <si>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</si>
  <si>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</si>
  <si>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</si>
  <si>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</si>
  <si>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</si>
  <si>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</si>
  <si>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</si>
  <si>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</si>
  <si>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</si>
  <si>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</si>
  <si>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</si>
  <si>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</si>
  <si>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</si>
  <si>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</si>
  <si>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</si>
  <si>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</si>
  <si>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</si>
  <si>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</si>
  <si>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</si>
  <si>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</si>
  <si>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</si>
  <si>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</si>
  <si>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</si>
  <si>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</si>
  <si>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</si>
  <si>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</si>
  <si>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</si>
  <si>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</si>
  <si>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</si>
  <si>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</si>
  <si>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</si>
  <si>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</si>
  <si>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</si>
  <si>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</si>
  <si>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</si>
  <si>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</si>
  <si>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</si>
  <si>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</si>
  <si>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</si>
  <si>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</si>
  <si>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</si>
  <si>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</si>
  <si>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</si>
  <si>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</si>
  <si>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</si>
  <si>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</si>
  <si>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</si>
  <si>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</si>
  <si>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</si>
  <si>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</si>
  <si>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</si>
  <si>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</si>
  <si>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</si>
  <si>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</si>
  <si>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</si>
  <si>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</si>
  <si>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</si>
  <si>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</si>
  <si>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</si>
  <si>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</si>
  <si>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</si>
  <si>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</si>
  <si>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</si>
  <si>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</si>
  <si>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</si>
  <si>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</si>
  <si>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</si>
  <si>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</si>
  <si>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</si>
  <si>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</si>
  <si>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</si>
  <si>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</si>
  <si>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</si>
  <si>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</si>
  <si>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</si>
  <si>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</si>
  <si>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</si>
  <si>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</si>
  <si>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</si>
  <si>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</si>
  <si>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</si>
  <si>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</si>
  <si>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</si>
  <si>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</si>
  <si>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</si>
  <si>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</si>
  <si>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</si>
  <si>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</si>
  <si>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</si>
  <si>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</si>
  <si>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</si>
  <si>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</si>
  <si>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</si>
  <si>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</si>
  <si>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</si>
  <si>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</si>
  <si>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</si>
  <si>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</si>
  <si>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</si>
  <si>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</si>
  <si>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</si>
  <si>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</si>
  <si>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</si>
  <si>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</si>
  <si>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</si>
  <si>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</si>
  <si>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</si>
  <si>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</si>
  <si>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</si>
  <si>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</si>
  <si>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</si>
  <si>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</si>
  <si>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</si>
  <si>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</si>
  <si>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</si>
  <si>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</si>
  <si>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</si>
  <si>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</si>
  <si>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</si>
  <si>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</si>
  <si>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</si>
  <si>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</si>
  <si>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</si>
  <si>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</si>
  <si>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</si>
  <si>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</si>
  <si>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</si>
  <si>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</si>
  <si>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</si>
  <si>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</si>
  <si>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</si>
  <si>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</si>
  <si>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</si>
  <si>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</si>
  <si>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</si>
  <si>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</si>
  <si>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</si>
  <si>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</si>
  <si>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</si>
  <si>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</si>
  <si>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</si>
  <si>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</si>
  <si>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</si>
  <si>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</si>
  <si>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</si>
  <si>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</si>
  <si>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</si>
  <si>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</si>
  <si>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</si>
  <si>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</si>
  <si>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</si>
  <si>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</si>
  <si>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</si>
  <si>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</si>
  <si>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</si>
  <si>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</si>
  <si>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</si>
  <si>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</si>
  <si>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</si>
  <si>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</si>
  <si>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</si>
  <si>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</si>
  <si>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</si>
  <si>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</si>
  <si>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</si>
  <si>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</si>
  <si>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</si>
  <si>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</si>
  <si>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</si>
  <si>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</si>
  <si>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</si>
  <si>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</si>
  <si>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</si>
  <si>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</si>
  <si>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</si>
  <si>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</si>
  <si>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</si>
  <si>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</si>
  <si>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</si>
  <si>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</si>
  <si>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</si>
  <si>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</si>
  <si>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</si>
  <si>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</si>
  <si>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</si>
  <si>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</si>
  <si>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</si>
  <si>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</si>
  <si>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</si>
  <si>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</si>
  <si>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</si>
  <si>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</si>
  <si>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</si>
  <si>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</si>
  <si>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</si>
  <si>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</si>
  <si>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</si>
  <si>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</si>
  <si>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</si>
  <si>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</si>
  <si>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</si>
  <si>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</si>
  <si>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</si>
  <si>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</si>
  <si>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</si>
  <si>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</si>
  <si>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</si>
  <si>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</si>
  <si>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</si>
  <si>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</si>
  <si>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</si>
  <si>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</si>
  <si>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</si>
  <si>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</si>
  <si>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</si>
  <si>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</si>
  <si>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</si>
  <si>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</si>
  <si>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</si>
  <si>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</si>
  <si>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</si>
  <si>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</si>
  <si>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</si>
  <si>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</si>
  <si>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</si>
  <si>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</si>
  <si>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</si>
  <si>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</si>
  <si>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</si>
  <si>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</si>
  <si>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</si>
  <si>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</si>
  <si>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</si>
  <si>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</si>
  <si>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</si>
  <si>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</si>
  <si>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</si>
  <si>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</si>
  <si>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</si>
  <si>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</si>
  <si>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</si>
  <si>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</si>
  <si>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</si>
  <si>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</si>
  <si>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</si>
  <si>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</si>
  <si>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</si>
  <si>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</si>
  <si>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</si>
  <si>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</si>
  <si>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</si>
  <si>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</si>
  <si>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</si>
  <si>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</si>
  <si>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</si>
  <si>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</si>
  <si>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</si>
  <si>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</si>
  <si>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</si>
  <si>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</si>
  <si>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</si>
  <si>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</si>
  <si>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</si>
  <si>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</si>
  <si>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</si>
  <si>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</si>
  <si>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</si>
  <si>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</si>
  <si>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</si>
  <si>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</si>
  <si>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</si>
  <si>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</si>
  <si>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</si>
  <si>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</si>
  <si>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</si>
  <si>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</si>
  <si>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</si>
  <si>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</si>
  <si>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</si>
  <si>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</si>
  <si>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</si>
  <si>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</si>
  <si>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</si>
  <si>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</si>
  <si>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</si>
  <si>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</si>
  <si>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</si>
  <si>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</si>
  <si>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</si>
  <si>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</si>
  <si>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</si>
  <si>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</si>
  <si>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</si>
  <si>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</si>
  <si>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</si>
  <si>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</si>
  <si>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</si>
  <si>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</si>
  <si>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</si>
  <si>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</si>
  <si>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</si>
  <si>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</si>
  <si>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</si>
  <si>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</si>
  <si>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</si>
  <si>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</si>
  <si>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</si>
  <si>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</si>
  <si>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</si>
  <si>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</si>
  <si>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</si>
  <si>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</si>
  <si>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</si>
  <si>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</si>
  <si>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</si>
  <si>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</si>
  <si>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</si>
  <si>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</si>
  <si>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</si>
  <si>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</si>
  <si>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</si>
  <si>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</si>
  <si>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</si>
  <si>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</si>
  <si>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</si>
  <si>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</si>
  <si>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</si>
  <si>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</si>
  <si>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</si>
  <si>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</si>
  <si>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</si>
  <si>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</si>
  <si>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</si>
  <si>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</si>
  <si>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</si>
  <si>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</si>
  <si>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</si>
  <si>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</si>
  <si>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</si>
  <si>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</si>
  <si>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</si>
  <si>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</si>
  <si>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</si>
  <si>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</si>
  <si>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</si>
  <si>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</si>
  <si>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</si>
  <si>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</si>
  <si>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</si>
  <si>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</si>
  <si>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</si>
  <si>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</si>
  <si>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</si>
  <si>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</si>
  <si>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</si>
  <si>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</si>
  <si>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</si>
  <si>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</si>
  <si>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</si>
  <si>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</si>
  <si>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</si>
  <si>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</si>
  <si>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</si>
  <si>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</si>
  <si>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</si>
  <si>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</si>
  <si>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</si>
  <si>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</si>
  <si>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</si>
  <si>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</si>
  <si>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</si>
  <si>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</si>
  <si>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</si>
  <si>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</si>
  <si>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</si>
  <si>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</si>
  <si>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</si>
  <si>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</si>
  <si>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</si>
  <si>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</si>
  <si>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</si>
  <si>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</si>
  <si>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</si>
  <si>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</si>
  <si>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</si>
  <si>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</si>
  <si>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</si>
  <si>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</si>
  <si>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</si>
  <si>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</si>
  <si>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</si>
  <si>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</si>
  <si>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</si>
  <si>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</si>
  <si>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</si>
  <si>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</si>
  <si>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</si>
  <si>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</si>
  <si>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</si>
  <si>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</si>
  <si>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</si>
  <si>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</si>
  <si>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</si>
  <si>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</si>
  <si>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</si>
  <si>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</si>
  <si>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</si>
  <si>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</si>
  <si>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</si>
  <si>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</si>
  <si>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</si>
  <si>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</si>
  <si>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</si>
  <si>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</si>
  <si>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</si>
  <si>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</si>
  <si>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</si>
  <si>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</si>
  <si>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</si>
  <si>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</si>
  <si>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</si>
  <si>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</si>
  <si>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</si>
  <si>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</si>
  <si>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</si>
  <si>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</si>
  <si>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</si>
  <si>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</si>
  <si>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</si>
  <si>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</si>
  <si>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</si>
  <si>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</si>
  <si>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</si>
  <si>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</si>
  <si>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</si>
  <si>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</si>
  <si>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</si>
  <si>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</si>
  <si>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</si>
  <si>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</si>
  <si>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</si>
  <si>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</si>
  <si>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</si>
  <si>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</si>
  <si>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</si>
  <si>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</si>
  <si>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</si>
  <si>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</si>
  <si>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</si>
  <si>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</si>
  <si>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</si>
  <si>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</si>
  <si>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</si>
  <si>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</si>
  <si>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</si>
  <si>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</si>
  <si>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</si>
  <si>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</si>
  <si>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</si>
  <si>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</si>
  <si>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</si>
  <si>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</si>
  <si>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</si>
  <si>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</si>
  <si>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</si>
  <si>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</si>
  <si>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</si>
  <si>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</si>
  <si>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</si>
  <si>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</si>
  <si>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</si>
  <si>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</si>
  <si>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</si>
  <si>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</si>
  <si>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</si>
  <si>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</si>
  <si>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</si>
  <si>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</si>
  <si>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</si>
  <si>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</si>
  <si>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</si>
  <si>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</si>
  <si>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</si>
  <si>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</si>
  <si>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</si>
  <si>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</si>
  <si>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</si>
  <si>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</si>
  <si>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</si>
  <si>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</si>
  <si>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</si>
  <si>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</si>
  <si>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</si>
  <si>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</si>
  <si>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</si>
  <si>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</si>
  <si>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</si>
  <si>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</si>
  <si>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</si>
  <si>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</si>
  <si>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</si>
  <si>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</si>
  <si>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</si>
  <si>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</si>
  <si>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</si>
  <si>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</si>
  <si>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</si>
  <si>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</si>
  <si>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</si>
  <si>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</si>
  <si>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</si>
  <si>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</si>
  <si>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</si>
  <si>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</si>
  <si>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</si>
  <si>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</si>
  <si>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</si>
  <si>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</si>
  <si>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</si>
  <si>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</si>
  <si>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</si>
  <si>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</si>
  <si>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</si>
  <si>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</si>
  <si>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</si>
  <si>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</si>
  <si>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</si>
  <si>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</si>
  <si>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</si>
  <si>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</si>
  <si>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</si>
  <si>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</si>
  <si>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</si>
  <si>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</si>
  <si>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</si>
  <si>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</si>
  <si>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</si>
  <si>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</si>
  <si>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</si>
  <si>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</si>
  <si>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</si>
  <si>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</si>
  <si>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</si>
  <si>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</si>
  <si>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</si>
  <si>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</si>
  <si>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</si>
  <si>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</si>
  <si>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</si>
  <si>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</si>
  <si>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</si>
  <si>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</si>
  <si>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</si>
  <si>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</si>
  <si>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</si>
  <si>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</si>
  <si>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</si>
  <si>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</si>
  <si>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</si>
  <si>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</si>
  <si>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</si>
  <si>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</si>
  <si>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</si>
  <si>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</si>
  <si>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</si>
  <si>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</si>
  <si>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</si>
  <si>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</si>
  <si>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</si>
  <si>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</si>
  <si>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</si>
  <si>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</si>
  <si>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</si>
  <si>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</si>
  <si>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</si>
  <si>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</si>
  <si>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</si>
  <si>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</si>
  <si>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</si>
  <si>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</si>
  <si>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</si>
  <si>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</si>
  <si>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</si>
  <si>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</si>
  <si>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</si>
  <si>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</si>
  <si>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</si>
  <si>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</si>
  <si>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</si>
  <si>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</si>
  <si>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</si>
  <si>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</si>
  <si>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</si>
  <si>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</si>
  <si>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</si>
  <si>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</si>
  <si>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</si>
  <si>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</si>
  <si>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</si>
  <si>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</si>
  <si>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</si>
  <si>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</si>
  <si>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</si>
  <si>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</si>
  <si>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</si>
  <si>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</si>
  <si>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</si>
  <si>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</si>
  <si>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</si>
  <si>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</si>
  <si>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</si>
  <si>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</si>
  <si>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</si>
  <si>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</si>
  <si>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</si>
  <si>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</si>
  <si>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</si>
  <si>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</si>
  <si>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</si>
  <si>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</si>
  <si>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</si>
  <si>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</si>
  <si>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</si>
  <si>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</si>
  <si>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</si>
  <si>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</si>
  <si>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</si>
  <si>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</si>
  <si>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</si>
  <si>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</si>
  <si>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</si>
  <si>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</si>
  <si>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</si>
  <si>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</si>
  <si>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</si>
  <si>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</si>
  <si>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</si>
  <si>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</si>
  <si>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</si>
  <si>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</si>
  <si>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</si>
  <si>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</si>
  <si>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</si>
  <si>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</si>
  <si>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</si>
  <si>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</si>
  <si>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</si>
  <si>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</si>
  <si>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</si>
  <si>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</si>
  <si>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</si>
  <si>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</si>
  <si>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</si>
  <si>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</si>
  <si>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</si>
  <si>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</si>
  <si>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</si>
  <si>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</si>
  <si>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</si>
  <si>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</si>
  <si>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</si>
  <si>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</si>
  <si>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</si>
  <si>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</si>
  <si>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</si>
  <si>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</si>
  <si>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</si>
  <si>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</si>
  <si>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</si>
  <si>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</si>
  <si>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</si>
  <si>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</si>
  <si>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</si>
  <si>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</si>
  <si>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</si>
  <si>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</si>
  <si>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</si>
  <si>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</si>
  <si>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</si>
  <si>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</si>
  <si>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</si>
  <si>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</si>
  <si>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</si>
  <si>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</si>
  <si>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</si>
  <si>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</si>
  <si>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</si>
  <si>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</si>
  <si>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</si>
  <si>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</si>
  <si>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</si>
  <si>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</si>
  <si>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</si>
  <si>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</si>
  <si>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</si>
  <si>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</si>
  <si>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</si>
  <si>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</si>
  <si>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</si>
  <si>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</si>
  <si>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</si>
  <si>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</si>
  <si>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</si>
  <si>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</si>
  <si>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</si>
  <si>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</si>
  <si>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</si>
  <si>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</si>
  <si>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</si>
  <si>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</si>
  <si>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</si>
  <si>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</si>
  <si>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</si>
  <si>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</si>
  <si>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</si>
  <si>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</si>
  <si>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</si>
  <si>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</si>
  <si>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</si>
  <si>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</si>
  <si>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</si>
  <si>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</si>
  <si>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</si>
  <si>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</si>
  <si>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</si>
  <si>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</si>
  <si>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</si>
  <si>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</si>
  <si>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</si>
  <si>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</si>
  <si>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</si>
  <si>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</si>
  <si>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</si>
  <si>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</si>
  <si>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</si>
  <si>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</si>
  <si>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</si>
  <si>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</si>
  <si>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</si>
  <si>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</si>
  <si>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</si>
  <si>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</si>
  <si>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</si>
  <si>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</si>
  <si>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</si>
  <si>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</si>
  <si>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</si>
  <si>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</si>
  <si>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</si>
  <si>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</si>
  <si>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</si>
  <si>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</si>
  <si>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</si>
  <si>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</si>
  <si>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</si>
  <si>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</si>
  <si>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</si>
  <si>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</si>
  <si>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</si>
  <si>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</si>
  <si>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</si>
  <si>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</si>
  <si>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</si>
  <si>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</si>
  <si>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</si>
  <si>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</si>
  <si>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</si>
  <si>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</si>
  <si>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</si>
  <si>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</si>
  <si>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</si>
  <si>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</si>
  <si>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</si>
  <si>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</si>
  <si>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</si>
  <si>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</si>
  <si>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</si>
  <si>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</si>
  <si>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</si>
  <si>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</si>
  <si>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</si>
  <si>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</si>
  <si>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</si>
  <si>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</si>
  <si>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</si>
  <si>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</si>
  <si>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</si>
  <si>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</si>
  <si>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</si>
  <si>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</si>
  <si>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</si>
  <si>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</si>
  <si>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</si>
  <si>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</si>
  <si>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</si>
  <si>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</si>
  <si>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</si>
  <si>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</si>
  <si>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</si>
  <si>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</si>
  <si>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</si>
  <si>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</si>
  <si>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</si>
  <si>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</si>
  <si>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</si>
  <si>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</si>
  <si>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</si>
  <si>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</si>
  <si>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</si>
  <si>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</si>
  <si>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</si>
  <si>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</si>
  <si>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</si>
  <si>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</si>
  <si>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</si>
  <si>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</si>
  <si>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</si>
  <si>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</si>
  <si>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</si>
  <si>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</si>
  <si>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</si>
  <si>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</si>
  <si>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</si>
  <si>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</si>
  <si>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</si>
  <si>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</si>
  <si>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</si>
  <si>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</si>
  <si>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</si>
  <si>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</si>
  <si>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</si>
  <si>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</si>
  <si>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</si>
  <si>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</si>
  <si>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</si>
  <si>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</si>
  <si>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</si>
  <si>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</si>
  <si>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</si>
  <si>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</si>
  <si>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</si>
  <si>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</si>
  <si>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</si>
  <si>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</si>
  <si>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</si>
  <si>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</si>
  <si>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</si>
  <si>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</si>
  <si>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</si>
  <si>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</si>
  <si>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</si>
  <si>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</si>
  <si>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</si>
  <si>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</si>
  <si>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</si>
  <si>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</si>
  <si>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</si>
  <si>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</si>
  <si>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</si>
  <si>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</si>
  <si>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</si>
  <si>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</si>
  <si>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</si>
  <si>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</si>
  <si>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</si>
  <si>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</si>
  <si>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</si>
  <si>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</si>
  <si>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</si>
  <si>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</si>
  <si>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</si>
  <si>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</si>
  <si>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</si>
  <si>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</si>
  <si>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</si>
  <si>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</si>
  <si>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</si>
  <si>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</si>
  <si>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</si>
  <si>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</si>
  <si>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</si>
  <si>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</si>
  <si>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</si>
  <si>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</si>
  <si>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</si>
  <si>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</si>
  <si>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</si>
  <si>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</si>
  <si>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</si>
  <si>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</si>
  <si>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</si>
  <si>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</si>
  <si>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</si>
  <si>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</si>
  <si>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</si>
  <si>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</si>
  <si>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</si>
  <si>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</si>
  <si>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</si>
  <si>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</si>
  <si>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</si>
  <si>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</si>
  <si>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</si>
  <si>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</si>
  <si>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</si>
  <si>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</si>
  <si>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</si>
  <si>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</si>
  <si>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</si>
  <si>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</si>
  <si>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</si>
  <si>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</si>
  <si>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</si>
  <si>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</si>
  <si>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</si>
  <si>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</si>
  <si>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</si>
  <si>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</si>
  <si>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</si>
  <si>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</si>
  <si>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</si>
  <si>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</si>
  <si>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</si>
  <si>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</si>
  <si>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</si>
  <si>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</si>
  <si>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</si>
  <si>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</si>
  <si>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</si>
  <si>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</si>
  <si>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</si>
  <si>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</si>
  <si>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</si>
  <si>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</si>
  <si>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</si>
  <si>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</si>
  <si>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</si>
  <si>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</si>
  <si>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</si>
  <si>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</si>
  <si>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</si>
  <si>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</si>
  <si>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</si>
  <si>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</si>
  <si>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</si>
  <si>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</si>
  <si>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</si>
  <si>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</si>
  <si>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</si>
  <si>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</si>
  <si>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</si>
  <si>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</si>
  <si>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</si>
  <si>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</si>
  <si>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</si>
  <si>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</si>
  <si>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</si>
  <si>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</si>
  <si>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</si>
  <si>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</si>
  <si>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</si>
  <si>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</si>
  <si>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</si>
  <si>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</si>
  <si>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</si>
  <si>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</si>
  <si>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</si>
  <si>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</si>
  <si>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</si>
  <si>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</si>
  <si>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</si>
  <si>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</si>
  <si>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</si>
  <si>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</si>
  <si>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</si>
  <si>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</si>
  <si>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</si>
  <si>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</si>
  <si>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</si>
  <si>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</si>
  <si>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</si>
  <si>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</si>
  <si>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</si>
  <si>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</si>
  <si>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</si>
  <si>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</si>
  <si>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</si>
  <si>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</si>
  <si>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</si>
  <si>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</si>
  <si>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</si>
  <si>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</si>
  <si>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</si>
  <si>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</si>
  <si>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</si>
  <si>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</si>
  <si>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</si>
  <si>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</si>
  <si>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</si>
  <si>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</si>
  <si>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</si>
  <si>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</si>
  <si>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</si>
  <si>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</si>
  <si>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</si>
  <si>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</si>
  <si>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</si>
  <si>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</si>
  <si>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</si>
  <si>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</si>
  <si>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</si>
  <si>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</si>
  <si>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</si>
  <si>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</si>
  <si>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</si>
  <si>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</si>
  <si>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</si>
  <si>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</si>
  <si>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</si>
  <si>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</si>
  <si>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</si>
  <si>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</si>
  <si>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</si>
  <si>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</si>
  <si>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</si>
  <si>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</si>
  <si>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</si>
  <si>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</si>
  <si>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</si>
  <si>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</si>
  <si>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</si>
  <si>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</si>
  <si>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</si>
  <si>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</si>
  <si>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</si>
  <si>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</si>
  <si>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</si>
  <si>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</si>
  <si>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</si>
  <si>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</si>
  <si>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</si>
  <si>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</si>
  <si>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</si>
  <si>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</si>
  <si>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</si>
  <si>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</si>
  <si>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</si>
  <si>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</si>
  <si>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</si>
  <si>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</si>
  <si>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</si>
  <si>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</si>
  <si>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</si>
  <si>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</si>
  <si>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</si>
  <si>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</si>
  <si>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</si>
  <si>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</si>
  <si>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</si>
  <si>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</si>
  <si>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</si>
  <si>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</si>
  <si>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</si>
  <si>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</si>
  <si>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</si>
  <si>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</si>
  <si>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</si>
  <si>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</si>
  <si>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</si>
  <si>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</si>
  <si>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</si>
  <si>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</si>
  <si>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</si>
  <si>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</si>
  <si>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</si>
  <si>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</si>
  <si>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</si>
  <si>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</si>
  <si>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</si>
  <si>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</si>
  <si>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</si>
  <si>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</si>
  <si>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</si>
  <si>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</si>
  <si>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</si>
  <si>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</si>
  <si>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</si>
  <si>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</si>
  <si>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</si>
  <si>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</si>
  <si>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</si>
  <si>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</si>
  <si>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</si>
  <si>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</si>
  <si>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</si>
  <si>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</si>
  <si>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</si>
  <si>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</si>
  <si>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</si>
  <si>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</si>
  <si>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</si>
  <si>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</si>
  <si>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</si>
  <si>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</si>
  <si>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</si>
  <si>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</si>
  <si>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</si>
  <si>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</si>
  <si>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</si>
  <si>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</si>
  <si>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</si>
  <si>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</si>
  <si>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</si>
  <si>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</si>
  <si>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</si>
  <si>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</si>
  <si>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</si>
  <si>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</si>
  <si>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</si>
  <si>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</si>
  <si>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</si>
  <si>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</si>
  <si>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</si>
  <si>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</si>
  <si>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</si>
  <si>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</si>
  <si>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</si>
  <si>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</si>
  <si>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</si>
  <si>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</si>
  <si>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</si>
  <si>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</si>
  <si>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</si>
  <si>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</si>
  <si>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</si>
  <si>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</si>
  <si>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</si>
  <si>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</si>
  <si>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</si>
  <si>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</si>
  <si>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</si>
  <si>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</si>
  <si>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</si>
  <si>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</si>
  <si>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</si>
  <si>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</si>
  <si>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</si>
  <si>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</si>
  <si>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</si>
  <si>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</si>
  <si>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</si>
  <si>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</si>
  <si>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</si>
  <si>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</si>
  <si>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</si>
  <si>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</si>
  <si>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</si>
  <si>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</si>
  <si>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</si>
  <si>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</si>
  <si>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</si>
  <si>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</si>
  <si>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</si>
  <si>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</si>
  <si>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</si>
  <si>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</si>
  <si>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</si>
  <si>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</si>
  <si>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</si>
  <si>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</si>
  <si>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</si>
  <si>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</si>
  <si>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</si>
  <si>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</si>
  <si>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</si>
  <si>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</si>
  <si>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</si>
  <si>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</si>
  <si>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</si>
  <si>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</si>
  <si>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</si>
  <si>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</si>
  <si>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</si>
  <si>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</si>
  <si>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</si>
  <si>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</si>
  <si>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</si>
  <si>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</si>
  <si>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</si>
  <si>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</si>
  <si>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</si>
  <si>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</si>
  <si>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</si>
  <si>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</si>
  <si>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</si>
  <si>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</si>
  <si>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</si>
  <si>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</si>
  <si>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</si>
  <si>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</si>
  <si>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</si>
  <si>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</si>
  <si>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</si>
  <si>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</si>
  <si>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</si>
  <si>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</si>
  <si>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</si>
  <si>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</si>
  <si>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</si>
  <si>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</si>
  <si>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</si>
  <si>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</si>
  <si>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</si>
  <si>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</si>
  <si>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</si>
  <si>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</si>
  <si>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</si>
  <si>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</si>
  <si>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</si>
  <si>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</si>
  <si>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</si>
  <si>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</si>
  <si>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</si>
  <si>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</si>
  <si>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</si>
  <si>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</si>
  <si>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</si>
  <si>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</si>
  <si>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</si>
  <si>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</si>
  <si>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</si>
  <si>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</si>
  <si>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</si>
  <si>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</si>
  <si>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</si>
  <si>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</si>
  <si>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</si>
  <si>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</si>
  <si>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</si>
  <si>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</si>
  <si>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</si>
  <si>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</si>
  <si>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</si>
  <si>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</si>
  <si>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</si>
  <si>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</si>
  <si>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</si>
  <si>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</si>
  <si>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</si>
  <si>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</si>
  <si>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</si>
  <si>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</si>
  <si>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</si>
  <si>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</si>
  <si>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</si>
  <si>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</si>
  <si>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</si>
  <si>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</si>
  <si>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</si>
  <si>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</si>
  <si>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</si>
  <si>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</si>
  <si>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</si>
  <si>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</si>
  <si>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</si>
  <si>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</si>
  <si>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</si>
  <si>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</si>
  <si>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</si>
  <si>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</si>
  <si>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</si>
  <si>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</si>
  <si>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</si>
  <si>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</si>
  <si>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</si>
  <si>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</si>
  <si>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</si>
  <si>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</si>
  <si>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</si>
  <si>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</si>
  <si>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</si>
  <si>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</si>
  <si>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</si>
  <si>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</si>
  <si>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</si>
  <si>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</si>
  <si>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</si>
  <si>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</si>
  <si>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</si>
  <si>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</si>
  <si>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</si>
  <si>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</si>
  <si>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</si>
  <si>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</si>
  <si>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</si>
  <si>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</si>
  <si>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</si>
  <si>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</si>
  <si>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</si>
  <si>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</si>
  <si>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</si>
  <si>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</si>
  <si>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</si>
  <si>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</si>
  <si>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</si>
  <si>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</si>
  <si>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</si>
  <si>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</si>
  <si>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</si>
  <si>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</si>
  <si>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</si>
  <si>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</si>
  <si>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</si>
  <si>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</si>
  <si>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</si>
  <si>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</si>
  <si>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</si>
  <si>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</si>
  <si>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</si>
  <si>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</si>
  <si>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</si>
  <si>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</si>
  <si>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</si>
  <si>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</si>
  <si>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</si>
  <si>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</si>
  <si>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</si>
  <si>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</si>
  <si>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</si>
  <si>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</si>
  <si>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</si>
  <si>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</si>
  <si>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</si>
  <si>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</si>
  <si>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</si>
  <si>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</si>
  <si>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</si>
  <si>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</si>
  <si>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</si>
  <si>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</si>
  <si>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</si>
  <si>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</si>
  <si>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</si>
  <si>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</si>
  <si>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</si>
  <si>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</si>
  <si>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</si>
  <si>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</si>
  <si>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</si>
  <si>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</si>
  <si>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</si>
  <si>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</si>
  <si>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</si>
  <si>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</si>
  <si>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</si>
  <si>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</si>
  <si>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</si>
  <si>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</si>
  <si>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</si>
  <si>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</si>
  <si>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</si>
  <si>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</si>
  <si>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</si>
  <si>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</si>
  <si>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</si>
  <si>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</si>
  <si>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</si>
  <si>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</si>
  <si>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</si>
  <si>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</si>
  <si>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</si>
  <si>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</si>
  <si>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</si>
  <si>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</si>
  <si>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</si>
  <si>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</si>
  <si>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</si>
  <si>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</si>
  <si>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</si>
  <si>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</si>
  <si>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</si>
  <si>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</si>
  <si>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</si>
  <si>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</si>
  <si>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</si>
  <si>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</si>
  <si>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</si>
  <si>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</si>
  <si>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</si>
  <si>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</si>
  <si>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</si>
  <si>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</si>
  <si>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</si>
  <si>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</si>
  <si>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</si>
  <si>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</si>
  <si>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</si>
  <si>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</si>
  <si>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</si>
  <si>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</si>
  <si>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</si>
  <si>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</si>
  <si>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</si>
  <si>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</si>
  <si>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</si>
  <si>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</si>
  <si>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</si>
  <si>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</si>
  <si>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</si>
  <si>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</si>
  <si>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</si>
  <si>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</si>
  <si>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</si>
  <si>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</si>
  <si>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</si>
  <si>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</si>
  <si>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</si>
  <si>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</si>
  <si>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</si>
  <si>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</si>
  <si>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</si>
  <si>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</si>
  <si>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</si>
  <si>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</si>
  <si>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</si>
  <si>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</si>
  <si>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</si>
  <si>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</si>
  <si>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</si>
  <si>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</si>
  <si>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</si>
  <si>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</si>
  <si>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</si>
  <si>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</si>
  <si>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</si>
  <si>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</si>
  <si>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</si>
  <si>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</si>
  <si>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</si>
  <si>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</si>
  <si>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</si>
  <si>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</si>
  <si>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</si>
  <si>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</si>
  <si>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</si>
  <si>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</si>
  <si>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</si>
  <si>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</si>
  <si>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</si>
  <si>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</si>
  <si>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</si>
  <si>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</si>
  <si>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</si>
  <si>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</si>
  <si>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</si>
  <si>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</si>
  <si>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</si>
  <si>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</si>
  <si>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</si>
  <si>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</si>
  <si>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</si>
  <si>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</si>
  <si>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</si>
  <si>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</si>
  <si>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</si>
  <si>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</si>
  <si>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</si>
  <si>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</si>
  <si>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</si>
  <si>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</si>
  <si>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</si>
  <si>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</si>
  <si>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</si>
  <si>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</si>
  <si>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</si>
  <si>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</si>
  <si>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</si>
  <si>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</si>
  <si>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</si>
  <si>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</si>
  <si>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</si>
  <si>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</si>
  <si>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</si>
  <si>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</si>
  <si>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</si>
  <si>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</si>
  <si>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</si>
  <si>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</si>
  <si>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</si>
  <si>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</si>
  <si>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</si>
  <si>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</si>
  <si>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</si>
  <si>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</si>
  <si>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</si>
  <si>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</si>
  <si>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</si>
  <si>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</si>
  <si>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</si>
  <si>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</si>
  <si>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</si>
  <si>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</si>
  <si>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</si>
  <si>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</si>
  <si>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</si>
  <si>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</si>
  <si>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</si>
  <si>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</si>
  <si>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</si>
  <si>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</si>
  <si>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</si>
  <si>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</si>
  <si>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</si>
  <si>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</si>
  <si>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</si>
  <si>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</si>
  <si>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</si>
  <si>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</si>
  <si>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</si>
  <si>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</si>
  <si>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</si>
  <si>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</si>
  <si>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</si>
  <si>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</si>
  <si>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</si>
  <si>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</si>
  <si>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</si>
  <si>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</si>
  <si>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</si>
  <si>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</si>
  <si>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</si>
  <si>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</si>
  <si>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</si>
  <si>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</si>
  <si>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</si>
  <si>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</si>
  <si>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</si>
  <si>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</si>
  <si>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</si>
  <si>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</si>
  <si>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</si>
  <si>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</si>
  <si>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</si>
  <si>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</si>
  <si>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</si>
  <si>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</si>
  <si>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</si>
  <si>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</si>
  <si>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</si>
  <si>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</si>
  <si>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</si>
  <si>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</si>
  <si>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</si>
  <si>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</si>
  <si>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</si>
  <si>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</si>
  <si>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</si>
  <si>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</si>
  <si>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</si>
  <si>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</si>
  <si>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</si>
  <si>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</si>
  <si>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</si>
  <si>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</si>
  <si>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</si>
  <si>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</si>
  <si>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</si>
  <si>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</si>
  <si>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</si>
  <si>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</si>
  <si>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</si>
  <si>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</si>
  <si>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</si>
  <si>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</si>
  <si>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</si>
  <si>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</si>
  <si>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</si>
  <si>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</si>
  <si>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</si>
  <si>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</si>
  <si>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</si>
  <si>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</si>
  <si>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</si>
  <si>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</si>
  <si>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</si>
  <si>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</si>
  <si>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</si>
  <si>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</si>
  <si>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</si>
  <si>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</si>
  <si>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</si>
  <si>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</si>
  <si>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</si>
  <si>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</si>
  <si>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</si>
  <si>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</si>
  <si>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</si>
  <si>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</si>
  <si>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</si>
  <si>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</si>
  <si>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</si>
  <si>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</si>
  <si>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</si>
  <si>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</si>
  <si>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</si>
  <si>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</si>
  <si>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</si>
  <si>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</si>
  <si>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</si>
  <si>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</si>
  <si>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</si>
  <si>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</si>
  <si>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</si>
  <si>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</si>
  <si>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</si>
  <si>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</si>
  <si>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</si>
  <si>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</si>
  <si>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</si>
  <si>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</si>
  <si>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</si>
  <si>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</si>
  <si>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</si>
  <si>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</si>
  <si>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</si>
  <si>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</si>
  <si>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</si>
  <si>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</si>
  <si>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</si>
  <si>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</si>
  <si>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</si>
  <si>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</si>
  <si>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</si>
  <si>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</si>
  <si>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</si>
  <si>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</si>
  <si>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</si>
  <si>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</si>
  <si>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</si>
  <si>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</si>
  <si>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</si>
  <si>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</si>
  <si>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</si>
  <si>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</si>
  <si>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</si>
  <si>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</si>
  <si>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</si>
  <si>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</si>
  <si>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</si>
  <si>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</si>
  <si>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</si>
  <si>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</si>
  <si>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</si>
  <si>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</si>
  <si>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</si>
  <si>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</si>
  <si>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</si>
  <si>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</si>
  <si>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</si>
  <si>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</si>
  <si>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</si>
  <si>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</si>
  <si>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</si>
  <si>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</si>
  <si>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</si>
  <si>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</si>
  <si>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</si>
  <si>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</si>
  <si>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</si>
  <si>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</si>
  <si>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</si>
  <si>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</si>
  <si>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</si>
  <si>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</si>
  <si>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</si>
  <si>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</si>
  <si>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</si>
  <si>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</si>
  <si>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</si>
  <si>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</si>
  <si>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</si>
  <si>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</si>
  <si>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</si>
  <si>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</si>
  <si>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</si>
  <si>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</si>
  <si>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</si>
  <si>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</si>
  <si>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</si>
  <si>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</si>
  <si>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</si>
  <si>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</si>
  <si>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</si>
  <si>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</si>
  <si>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</si>
  <si>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</si>
  <si>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</si>
  <si>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</si>
  <si>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</si>
  <si>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</si>
  <si>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</si>
  <si>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</si>
  <si>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</si>
  <si>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</si>
  <si>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</si>
  <si>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</si>
  <si>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</si>
  <si>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</si>
  <si>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</si>
  <si>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</si>
  <si>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</si>
  <si>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</si>
  <si>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</si>
  <si>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</si>
  <si>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</si>
  <si>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</si>
  <si>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</si>
  <si>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</si>
  <si>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</si>
  <si>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</si>
  <si>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</si>
  <si>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</si>
  <si>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</si>
  <si>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</si>
  <si>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</si>
  <si>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</si>
  <si>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</si>
  <si>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</si>
  <si>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</si>
  <si>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</si>
  <si>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</si>
  <si>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</si>
  <si>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</si>
  <si>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</si>
  <si>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</si>
  <si>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</si>
  <si>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</si>
  <si>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</si>
  <si>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</si>
  <si>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</si>
  <si>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</si>
  <si>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</si>
  <si>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</si>
  <si>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</si>
  <si>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</si>
  <si>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</si>
  <si>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</si>
  <si>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</si>
  <si>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</si>
  <si>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</si>
  <si>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</si>
  <si>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</si>
  <si>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</si>
  <si>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</si>
  <si>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</si>
  <si>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</si>
  <si>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</si>
  <si>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</si>
  <si>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</si>
  <si>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</si>
  <si>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</si>
  <si>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</si>
  <si>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</si>
  <si>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</si>
  <si>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</si>
  <si>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</si>
  <si>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</si>
  <si>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</si>
  <si>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</si>
  <si>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</si>
  <si>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</si>
  <si>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</si>
  <si>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</si>
  <si>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</si>
  <si>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</si>
  <si>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</si>
  <si>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</si>
  <si>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</si>
  <si>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</si>
  <si>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</si>
  <si>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</si>
  <si>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</si>
  <si>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</si>
  <si>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</si>
  <si>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</si>
  <si>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</si>
  <si>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</si>
  <si>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</si>
  <si>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</si>
  <si>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</si>
  <si>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</si>
  <si>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</si>
  <si>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</si>
  <si>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</si>
  <si>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</si>
  <si>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</si>
  <si>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</si>
  <si>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</si>
  <si>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</si>
  <si>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</si>
  <si>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</si>
  <si>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</si>
  <si>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</si>
  <si>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</si>
  <si>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</si>
  <si>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</si>
  <si>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</si>
  <si>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</si>
  <si>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</si>
  <si>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</si>
  <si>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</si>
  <si>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</si>
  <si>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</si>
  <si>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</si>
  <si>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</si>
  <si>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</si>
  <si>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</si>
  <si>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</si>
  <si>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</si>
  <si>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</si>
  <si>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</si>
  <si>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</si>
  <si>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</si>
  <si>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</si>
  <si>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</si>
  <si>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</si>
  <si>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</si>
  <si>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</si>
  <si>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</si>
  <si>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</si>
  <si>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</si>
  <si>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</si>
  <si>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</si>
  <si>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</si>
  <si>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</si>
  <si>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</si>
  <si>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</si>
  <si>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</si>
  <si>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</si>
  <si>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</si>
  <si>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</si>
  <si>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</si>
  <si>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</si>
  <si>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</si>
  <si>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</si>
  <si>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</si>
  <si>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</si>
  <si>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</si>
  <si>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</si>
  <si>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</si>
  <si>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</si>
  <si>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</si>
  <si>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</si>
  <si>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</si>
  <si>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</si>
  <si>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</si>
  <si>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</si>
  <si>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</si>
  <si>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</si>
  <si>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</si>
  <si>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</si>
  <si>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</si>
  <si>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</si>
  <si>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</si>
  <si>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</si>
  <si>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</si>
  <si>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</si>
  <si>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</si>
  <si>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</si>
  <si>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</si>
  <si>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</si>
  <si>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</si>
  <si>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</si>
  <si>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</si>
  <si>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</si>
  <si>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</si>
  <si>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</si>
  <si>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</si>
  <si>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</si>
  <si>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</si>
  <si>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</si>
  <si>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</si>
  <si>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</si>
  <si>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</si>
  <si>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</si>
  <si>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</si>
  <si>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</si>
  <si>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</si>
  <si>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</si>
  <si>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</si>
  <si>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</si>
  <si>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</si>
  <si>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</si>
  <si>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</si>
  <si>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</si>
  <si>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</si>
  <si>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</si>
  <si>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</si>
  <si>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</si>
  <si>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</si>
  <si>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</si>
  <si>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</si>
  <si>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</si>
  <si>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</si>
  <si>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</si>
  <si>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</si>
  <si>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</si>
  <si>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</si>
  <si>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</si>
  <si>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</si>
  <si>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</si>
  <si>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</si>
  <si>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</si>
  <si>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</si>
  <si>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</si>
  <si>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</si>
  <si>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</si>
  <si>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</si>
  <si>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</si>
  <si>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</si>
  <si>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</si>
  <si>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</si>
  <si>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</si>
  <si>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</si>
  <si>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</si>
  <si>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</si>
  <si>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</si>
  <si>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</si>
  <si>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</si>
  <si>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</si>
  <si>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</si>
  <si>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</si>
  <si>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</si>
  <si>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</si>
  <si>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</si>
  <si>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</si>
  <si>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</si>
  <si>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</si>
  <si>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</si>
  <si>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</si>
  <si>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</si>
  <si>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</si>
  <si>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</si>
  <si>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</si>
  <si>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</si>
  <si>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</si>
  <si>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</si>
  <si>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</si>
  <si>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</si>
  <si>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</si>
  <si>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</si>
  <si>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</si>
  <si>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</si>
  <si>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</si>
  <si>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</si>
  <si>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</si>
  <si>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</si>
  <si>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</si>
  <si>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</si>
  <si>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</si>
  <si>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</si>
  <si>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</si>
  <si>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</si>
  <si>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</si>
  <si>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</si>
  <si>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</si>
  <si>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</si>
  <si>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</si>
  <si>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</si>
  <si>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</si>
  <si>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</si>
  <si>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</si>
  <si>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</si>
  <si>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</si>
  <si>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</si>
  <si>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</si>
  <si>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</si>
  <si>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</si>
  <si>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</si>
  <si>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</si>
  <si>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</si>
  <si>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</si>
  <si>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</si>
  <si>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</si>
  <si>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</si>
  <si>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</si>
  <si>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</si>
  <si>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</si>
  <si>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</si>
  <si>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</si>
  <si>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</si>
  <si>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</si>
  <si>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</si>
  <si>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</si>
  <si>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</si>
  <si>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</si>
  <si>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</si>
  <si>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</si>
  <si>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</si>
  <si>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</si>
  <si>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</si>
  <si>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</si>
  <si>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</si>
  <si>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</si>
  <si>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</si>
  <si>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</si>
  <si>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</si>
  <si>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</si>
  <si>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</si>
  <si>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</si>
  <si>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</si>
  <si>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</si>
  <si>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</si>
  <si>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</si>
  <si>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</si>
  <si>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</si>
  <si>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</si>
  <si>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</si>
  <si>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</si>
  <si>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</si>
  <si>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</si>
  <si>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</si>
  <si>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</si>
  <si>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</si>
  <si>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</si>
  <si>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</si>
  <si>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</si>
  <si>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</si>
  <si>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</si>
  <si>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</si>
  <si>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</si>
  <si>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</si>
  <si>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</si>
  <si>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</si>
  <si>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</si>
  <si>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</si>
  <si>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</si>
  <si>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</si>
  <si>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</si>
  <si>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</si>
  <si>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</si>
  <si>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</si>
  <si>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</si>
  <si>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</si>
  <si>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</si>
  <si>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</si>
  <si>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</si>
  <si>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</si>
  <si>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</si>
  <si>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</si>
  <si>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</si>
  <si>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</si>
  <si>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</si>
  <si>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</si>
  <si>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</si>
  <si>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</si>
  <si>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</si>
  <si>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</si>
  <si>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</si>
  <si>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</si>
  <si>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</si>
  <si>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</si>
  <si>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</si>
  <si>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</si>
  <si>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</si>
  <si>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</si>
  <si>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</si>
  <si>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</si>
  <si>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</si>
  <si>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</si>
  <si>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</si>
  <si>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</si>
  <si>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</si>
  <si>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</si>
  <si>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</si>
  <si>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</si>
  <si>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</si>
  <si>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</si>
  <si>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</si>
  <si>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</si>
  <si>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</si>
  <si>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</si>
  <si>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</si>
  <si>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</si>
  <si>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</si>
  <si>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</si>
  <si>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</si>
  <si>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</si>
  <si>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</si>
  <si>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</si>
  <si>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</si>
  <si>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</si>
  <si>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</si>
  <si>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</si>
  <si>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</si>
  <si>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</si>
  <si>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</si>
  <si>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</si>
  <si>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</si>
  <si>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</si>
  <si>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</si>
  <si>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</si>
  <si>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</si>
  <si>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</si>
  <si>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</si>
  <si>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</si>
  <si>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</si>
  <si>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</si>
  <si>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</si>
  <si>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</si>
  <si>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</si>
  <si>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</si>
  <si>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</si>
  <si>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</si>
  <si>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</si>
  <si>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</si>
  <si>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</si>
  <si>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</si>
  <si>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</si>
  <si>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</si>
  <si>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</si>
  <si>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</si>
  <si>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</si>
  <si>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</si>
  <si>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</si>
  <si>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</si>
  <si>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</si>
  <si>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</si>
  <si>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</si>
  <si>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</si>
  <si>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</si>
  <si>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</si>
  <si>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</si>
  <si>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</si>
  <si>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</si>
  <si>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</si>
  <si>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</si>
  <si>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</si>
  <si>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</si>
  <si>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</si>
  <si>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</si>
  <si>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</si>
  <si>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</si>
  <si>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</si>
  <si>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</si>
  <si>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</si>
  <si>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</si>
  <si>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</si>
  <si>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</si>
  <si>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</si>
  <si>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</si>
  <si>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</si>
  <si>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</si>
  <si>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</si>
  <si>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</si>
  <si>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</si>
  <si>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</si>
  <si>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</si>
  <si>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</si>
  <si>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</si>
  <si>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</si>
  <si>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</si>
  <si>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</si>
  <si>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</si>
  <si>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</si>
  <si>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</si>
  <si>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</si>
  <si>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</si>
  <si>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</si>
  <si>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</si>
  <si>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</si>
  <si>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</si>
  <si>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</si>
  <si>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</si>
  <si>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</si>
  <si>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</si>
  <si>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</si>
  <si>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</si>
  <si>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</si>
  <si>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</si>
  <si>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</si>
  <si>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</si>
  <si>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</si>
  <si>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</si>
  <si>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</si>
  <si>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</si>
  <si>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</si>
  <si>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</si>
  <si>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</si>
  <si>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</si>
  <si>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</si>
  <si>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</si>
  <si>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</si>
  <si>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</si>
  <si>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</si>
  <si>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</si>
  <si>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</si>
  <si>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</si>
  <si>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</si>
  <si>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</si>
  <si>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</si>
  <si>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</si>
  <si>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</si>
  <si>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</si>
  <si>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</si>
  <si>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</si>
  <si>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</si>
  <si>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</si>
  <si>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</si>
  <si>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</si>
  <si>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</si>
  <si>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</si>
  <si>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</si>
  <si>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</si>
  <si>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</si>
  <si>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</si>
  <si>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</si>
  <si>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</si>
  <si>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</si>
  <si>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</si>
  <si>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</si>
  <si>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</si>
  <si>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</si>
  <si>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</si>
  <si>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</si>
  <si>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</si>
  <si>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</si>
  <si>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</si>
  <si>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</si>
  <si>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</si>
  <si>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</si>
  <si>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</si>
  <si>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</si>
  <si>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</si>
  <si>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</si>
  <si>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</si>
  <si>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</si>
  <si>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</si>
  <si>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</si>
  <si>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</si>
  <si>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</si>
  <si>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</si>
  <si>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</si>
  <si>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</si>
  <si>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</si>
  <si>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</si>
  <si>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</si>
  <si>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</si>
  <si>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</si>
  <si>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</si>
  <si>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</si>
  <si>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</si>
  <si>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</si>
  <si>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</si>
  <si>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</si>
  <si>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</si>
  <si>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</si>
  <si>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</si>
  <si>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</si>
  <si>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</si>
  <si>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</si>
  <si>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</si>
  <si>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</si>
  <si>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</si>
  <si>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</si>
  <si>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</si>
  <si>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</si>
  <si>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</si>
  <si>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</si>
  <si>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</si>
  <si>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</si>
  <si>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</si>
  <si>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</si>
  <si>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</si>
  <si>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</si>
  <si>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</si>
  <si>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</si>
  <si>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</si>
  <si>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</si>
  <si>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</si>
  <si>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</si>
  <si>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</si>
  <si>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</si>
  <si>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</si>
  <si>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</si>
  <si>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</si>
  <si>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</si>
  <si>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</si>
  <si>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</si>
  <si>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</si>
  <si>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</si>
  <si>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</si>
  <si>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</si>
  <si>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</si>
  <si>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</si>
  <si>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</si>
  <si>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</si>
  <si>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</si>
  <si>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</si>
  <si>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</si>
  <si>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</si>
  <si>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</si>
  <si>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</si>
  <si>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</si>
  <si>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</si>
  <si>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</si>
  <si>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</si>
  <si>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</si>
  <si>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</si>
  <si>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</si>
  <si>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</si>
  <si>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</si>
  <si>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</si>
  <si>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</si>
  <si>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</si>
  <si>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</si>
  <si>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</si>
  <si>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</si>
  <si>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</si>
  <si>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</si>
  <si>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</si>
  <si>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</si>
  <si>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</si>
  <si>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</si>
  <si>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</si>
  <si>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</si>
  <si>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</si>
  <si>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</si>
  <si>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</si>
  <si>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</si>
  <si>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</si>
  <si>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</si>
  <si>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</si>
  <si>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</si>
  <si>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</si>
  <si>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</si>
  <si>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</si>
  <si>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</si>
  <si>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</si>
  <si>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</si>
  <si>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</si>
  <si>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</si>
  <si>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</si>
  <si>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</si>
  <si>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</si>
  <si>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</si>
  <si>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</si>
  <si>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</si>
  <si>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</si>
  <si>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</si>
  <si>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</si>
  <si>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</si>
  <si>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</si>
  <si>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</si>
  <si>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</si>
  <si>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</si>
  <si>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</si>
  <si>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</si>
  <si>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</si>
  <si>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</si>
  <si>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</si>
  <si>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</si>
  <si>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</si>
  <si>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</si>
  <si>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</si>
  <si>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</si>
  <si>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</si>
  <si>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</si>
  <si>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</si>
  <si>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</si>
  <si>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</si>
  <si>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</si>
  <si>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</si>
  <si>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</si>
  <si>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</si>
  <si>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</si>
  <si>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</si>
  <si>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</si>
  <si>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</si>
  <si>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</si>
  <si>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</si>
  <si>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</si>
  <si>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</si>
  <si>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</si>
  <si>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</si>
  <si>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</si>
  <si>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</si>
  <si>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</si>
  <si>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</si>
  <si>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</si>
  <si>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</si>
  <si>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</si>
  <si>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</si>
  <si>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</si>
  <si>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</si>
  <si>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</si>
  <si>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</si>
  <si>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</si>
  <si>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</si>
  <si>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</si>
  <si>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</si>
  <si>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</si>
  <si>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</si>
  <si>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</si>
  <si>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</si>
  <si>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</si>
  <si>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</si>
  <si>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</si>
  <si>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</si>
  <si>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</si>
  <si>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</si>
  <si>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</si>
  <si>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</si>
  <si>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</si>
  <si>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</si>
  <si>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</si>
  <si>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</si>
  <si>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</si>
  <si>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</si>
  <si>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</si>
  <si>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</si>
  <si>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</si>
  <si>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</si>
  <si>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</si>
  <si>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</si>
  <si>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</si>
  <si>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</si>
  <si>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</si>
  <si>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</si>
  <si>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</si>
  <si>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</si>
  <si>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</si>
  <si>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</si>
  <si>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</si>
  <si>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</si>
  <si>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</si>
  <si>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</si>
  <si>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</si>
  <si>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</si>
  <si>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</si>
  <si>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</si>
  <si>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</si>
  <si>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</si>
  <si>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</si>
  <si>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</si>
  <si>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</si>
  <si>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</si>
  <si>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</si>
  <si>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</si>
  <si>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</si>
  <si>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</si>
  <si>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</si>
  <si>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</si>
  <si>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</si>
  <si>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</si>
  <si>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</si>
  <si>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</si>
  <si>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</si>
  <si>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</si>
  <si>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</si>
  <si>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PCM-20251121-00000491</t>
  </si>
  <si>
    <t>JED2301</t>
  </si>
  <si>
    <t>N/A</t>
  </si>
  <si>
    <t>EM team on the way need 30 Min</t>
  </si>
  <si>
    <t>PCM-20251121-00000449</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</si>
  <si>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</si>
  <si>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</si>
  <si>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</si>
  <si>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</si>
  <si>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</si>
  <si>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</si>
  <si>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</si>
  <si>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</si>
  <si>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</si>
  <si>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</si>
  <si>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</si>
  <si>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PCM-20251121-00000516</t>
  </si>
  <si>
    <t>EM Team on the way ETA: 20 Mins</t>
  </si>
  <si>
    <t>TT-20251120-00944 - no new PCM</t>
  </si>
  <si>
    <t>EM Team on the way ETA: 40 Mins</t>
  </si>
  <si>
    <t>PCM-20251121-00000374</t>
  </si>
  <si>
    <t xml:space="preserve">Site located  in Shuqiq water plant and Security not allow to access, mandoob engaged // Currently Mandoob moved from Jizan and will be at gate in 60 mins </t>
  </si>
  <si>
    <t>PCM-20251121-00000518</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</si>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</sst>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7"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319.52634699074406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45982.47477291667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45982.47477291667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45982.47477291667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45982.47477291667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45982.47477291667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45982.47477291667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45982.47477291667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45982.47477291667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45982.47477291667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45982.47477291667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45982.47477291667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45982.47477291667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45982.47477291667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45982.47477291667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45982.47477291667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45982.47477291667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45982.47477291667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45982.47477291667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45982.47477291667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45982.47477291667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45982.47477291667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45982.47477291667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45982.47477291667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45982.47477291667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45982.47477291667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45982.47477291667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45982.47477291667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45982.47477291667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45982.47477291667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45982.47477291667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45982.47477291667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45982.47477291667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45982.47477291667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45982.47477291667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45982.47477291667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45982.47477291667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45982.47477291667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45982.47477291667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45982.47477291667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45982.47477291667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45982.47477291667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45982.47477291667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45982.47477291667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45982.47477291667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45982.47477291667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45982.47477291667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45982.47477291667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45982.47477291667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45982.47477291667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F23090B-3322-4F65-B1D4-03F9338C737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157.47493495370873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45982.47477291667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45982.47477291667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45982.47477291667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45982.47477291667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45982.47477291667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45982.47477291667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45982.47477291667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45982.47477291667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45982.47477291667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45982.47477291667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45982.47477291667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45982.47477291667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45982.47477291667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45982.47477291667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45982.47477291667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45982.47477291667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45982.47477291667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45982.47477291667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45982.47477291667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45982.47477291667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45982.47477291667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45982.47477291667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45982.47477291667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45982.47477291667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45982.47477291667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45982.47477291667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45982.47477291667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45982.47477291667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45982.47477291667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45982.47477291667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45982.47477291667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45982.47477291667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45982.47477291667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45982.47477291667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45982.47477291667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45982.47477291667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45982.47477291667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45982.47477291667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45982.47477291667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45982.47477291667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45982.47477291667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45982.47477291667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45982.47477291667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45982.47477291667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45982.47477291667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45982.47477291667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45982.47477291667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45982.47477291667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45982.47477291667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45982.47477291667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45982.47477291667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45982.47477291667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45982.47477291667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45982.47477291667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45982.47477291667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45982.47477291667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45982.47477291667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45982.47477291667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45982.47477291667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45982.47477291667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45982.47477291667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45982.47477291667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45982.47477291667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45982.47477291667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45982.47477291667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45982.47477291667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45982.47477291667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45982.47477291667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45982.47477291667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45982.47477291667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45982.47477291667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45982.47477291667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45982.47477291667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45982.47477291667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45982.47477291667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45982.47477291667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45982.47477291667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45982.47477291667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45982.47477291667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45982.47477291667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45982.47477291667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45982.47477291667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45982.47477291667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45982.47477291667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45982.47477291667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45982.47477291667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45982.47477291667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45982.47477291667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45982.47477291667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45982.47477291667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45982.47477291667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45982.47477291667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45982.47477291667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45982.47477291667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45982.47477291667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45982.47477291667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45982.47477291667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45982.47477291667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45982.47477291667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45982.47477291667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45982.47477291667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45982.47477291667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45982.47477291667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45982.47477291667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45982.47477291667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45982.47477291667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45982.47477291667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45982.47477291667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45982.47477291667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45982.47477291667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45982.47477291667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45982.47477291667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45982.47477291667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45982.47477291667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45982.47477291667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45982.47477291667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45982.47477291667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45982.47477291667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45982.47477291667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45982.47477291667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45982.47477291667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45982.47477291667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45982.47477291667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45982.47477291667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45982.47477291667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45982.47477291667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45982.47477291667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45982.47477291667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45982.47477291667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45982.47477291667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45982.47477291667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45982.47477291667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45982.47477291667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45982.47477291667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45982.47477291667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45982.47477291667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45982.47477291667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45982.47477291667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45982.47477291667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45982.47477291667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45982.47477291667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45982.47477291667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45982.47477291667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45982.47477291667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45982.47477291667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45982.47477291667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45982.47477291667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45982.47477291667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45982.47477291667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45982.47477291667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45982.47477291667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45982.47477291667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45982.47477291667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45982.47477291667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45982.47477291667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45982.47477291667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45982.47477291667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45982.47477291667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45982.47477291667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45982.47477291667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45982.47477291667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45982.47477291667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45982.47477291667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45982.47477291667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45982.47477291667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45982.47477291667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45982.47477291667</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45982.47477291667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45982.47477291667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45982.47477291667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45982.47477291667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45982.47477291667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45982.47477291667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45982.47477291667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45982.47477291667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45982.47477291667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45982.47477291667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45982.47477291667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45982.47477291667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45982.47477291667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45982.47477291667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45982.47477291667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45982.47477291667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45982.47477291667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45982.47477291667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45982.47477291667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45982.47477291667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45982.47477291667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45982.47477291667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45982.47477291667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45982.47477291667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45982.47477291667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45982.47477291667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45982.47477291667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45982.47477291667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45982.47477291667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45982.47477291667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45982.47477291667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45982.47477291667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45982.47477291667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45982.47477291667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45982.47477291667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45982.47477291667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45982.47477291667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45982.47477291667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45982.47477291667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45982.47477291667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45982.47477291667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45982.47477291667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45982.47477291667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45982.47477291667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45982.47477291667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45982.47477291667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45982.47477291667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45982.47477291667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45982.47477291667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45982.47477291667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45982.47477291667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45982.47477291667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45982.47477291667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45982.47477291667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45982.47477291667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45982.47477291667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45982.47477291667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45982.47477291667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45982.47477291667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45982.47477291667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45982.47477291667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45982.47477291667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45982.47477291667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45982.47477291667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45982.47477291667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45982.47477291667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45982.47477291667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45982.47477291667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45982.47477291667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45982.47477291667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45982.47477291667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45982.47477291667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45982.47477291667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45982.47477291667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45982.47477291667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45982.47477291667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45982.47477291667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45982.47477291667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45982.47477291667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45982.47477291667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45982.47477291667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45982.47477291667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45982.47477291667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45982.47477291667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45982.47477291667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45982.47477291667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45982.47477291667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45982.47477291667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45982.47477291667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45982.47477291667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45982.47477291667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45982.47477291667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45982.47477291667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45982.47477291667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45982.47477291667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45982.47477291667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45982.47477291667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45982.47477291667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45982.47477291667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45982.47477291667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45982.47477291667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45982.47477291667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45982.47477291667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45982.47477291667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45982.47477291667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45982.47477291667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45982.47477291667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45982.47477291667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45982.47477291667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45982.47477291667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45982.47477291667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45982.47477291667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45982.47477291667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45982.47477291667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45982.47477291667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45982.47477291667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45982.47477291667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45982.47477291667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45982.47477291667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45982.47477291667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45982.47477291667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45982.47477291667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45982.47477291667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45982.47477291667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45982.47477291667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45982.47477291667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45982.47477291667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45982.47477291667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45982.47477291667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45982.47477291667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45982.47477291667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45982.47477291667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45982.47477291667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45982.47477291667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45982.47477291667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45982.47477291667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45982.47477291667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45982.47477291667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45982.47477291667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45982.47477291667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45982.47477291667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45982.47477291667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45982.47477291667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45982.47477291667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45982.47477291667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45982.47477291667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45982.47477291667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45982.47477291667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45982.47477291667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45982.47477291667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45982.47477291667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45982.47477291667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45982.47477291667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45982.47477291667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45982.47477291667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45982.47477291667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45982.47477291667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45982.47477291667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45982.47477291667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45982.47477291667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45982.47477291667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45982.47477291667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45982.47477291667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45982.47477291667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45982.47477291667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45982.47477291667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45982.47477291667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45982.47477291667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45982.47477291667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45982.47477291667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45982.47477291667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45982.47477291667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45982.47477291667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45982.47477291667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45982.47477291667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45982.47477291667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45982.47477291667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45982.47477291667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45982.47477291667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45982.47477291667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45982.47477291667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45982.47477291667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45982.47477291667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45982.47477291667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45982.47477291667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45982.47477291667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45982.47477291667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45982.47477291667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45982.47477291667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45982.47477291667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45982.47477291667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45982.47477291667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45982.47477291667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45982.47477291667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45982.47477291667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45982.47477291667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45982.47477291667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45982.47477291667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45982.47477291667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45982.47477291667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45982.47477291667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45982.47477291667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45982.47477291667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45982.47477291667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45982.47477291667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45982.47477291667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45982.47477291667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45982.47477291667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45982.47477291667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45982.47477291667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45982.47477291667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45982.47477291667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45982.47477291667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45982.47477291667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45982.47477291667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45982.47477291667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45982.47477291667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45982.47477291667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45982.47477291667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45982.47477291667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45982.47477291667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45982.47477291667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45982.47477291667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45982.47477291667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45982.47477291667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45982.47477291667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45982.47477291667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45982.47477291667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45982.47477291667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45982.47477291667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45982.47477291667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45982.47477291667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45982.47477291667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45982.47477291667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45982.47477291667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45982.47477291667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45982.47477291667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45982.47477291667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45982.47477291667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45982.47477291667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45982.47477291667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45982.47477291667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45982.47477291667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45982.47477291667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45982.47477291667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45982.47477291667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45982.47477291667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45982.47477291667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45982.47477291667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45982.47477291667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45982.47477291667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45982.47477291667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45982.47477291667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45982.47477291667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45982.47477291667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45982.47477291667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45982.47477291667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45982.47477291667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45982.47477291667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45982.47477291667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45982.47477291667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45982.47477291667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45982.47477291667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45982.47477291667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45982.47477291667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45982.47477291667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45982.47477291667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45982.47477291667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45982.47477291667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45982.47477291667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45982.47477291667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45982.47477291667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45982.47477291667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45982.47477291667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45982.47477291667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45982.47477291667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45982.47477291667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45982.47477291667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45982.47477291667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45982.47477291667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45982.47477291667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45982.47477291667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45982.47477291667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45982.47477291667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45982.47477291667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45982.47477291667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45982.47477291667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45982.47477291667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45982.47477291667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45982.47477291667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45982.47477291667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45982.47477291667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45982.47477291667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45982.47477291667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45982.47477291667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45982.47477291667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45982.47477291667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45982.47477291667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45982.47477291667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45982.47477291667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45982.47477291667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45982.47477291667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45982.47477291667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45982.47477291667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45982.47477291667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45982.47477291667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45982.47477291667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45982.47477291667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45982.47477291667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45982.47477291667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45982.47477291667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45982.47477291667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45982.47477291667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45982.47477291667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45982.47477291667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45982.47477291667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45982.47477291667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45982.47477291667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45982.47477291667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45982.47477291667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45982.47477291667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45982.47477291667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45982.47477291667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45982.47477291667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45982.47477291667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45982.47477291667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45982.47477291667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45982.47477291667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45982.47477291667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45982.47477291667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45982.47477291667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45982.47477291667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45982.47477291667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45982.47477291667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45982.47477291667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45982.47477291667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45982.47477291667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45982.47477291667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45982.47477291667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45982.47477291667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45982.47477291667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45982.47477291667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45982.47477291667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45982.47477291667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45982.47477291667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45982.47477291667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45982.47477291667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45982.47477291667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45982.47477291667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45982.47477291667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45982.47477291667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45982.47477291667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45982.47477291667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45982.47477291667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45982.47477291667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45982.47477291667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45982.47477291667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45982.47477291667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45982.47477291667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45982.47477291667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45982.47477291667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45982.47477291667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45982.47477291667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45982.47477291667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45982.47477291667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45982.47477291667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45982.47477291667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45982.47477291667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45982.47477291667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45982.47477291667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45982.47477291667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45982.47477291667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45982.47477291667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45982.47477291667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45982.47477291667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45982.47477291667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45982.47477291667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45982.47477291667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45982.47477291667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45982.47477291667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45982.47477291667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45982.47477291667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45982.47477291667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45982.47477291667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45982.47477291667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45982.47477291667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45982.47477291667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45982.47477291667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45982.47477291667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45982.47477291667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45982.47477291667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45982.47477291667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45982.47477291667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45982.47477291667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45982.47477291667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45982.47477291667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45982.47477291667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45982.47477291667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45982.47477291667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45982.47477291667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45982.47477291667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45982.47477291667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45982.47477291667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45982.47477291667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45982.47477291667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45982.47477291667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45982.47477291667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45982.47477291667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45982.47477291667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45982.47477291667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45982.47477291667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45982.47477291667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45982.47477291667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45982.47477291667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45982.47477291667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45982.47477291667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45982.47477291667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45982.47477291667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45982.47477291667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45982.47477291667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45982.47477291667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45982.47477291667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45982.47477291667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45982.47477291667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45982.47477291667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45982.47477291667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45982.47477291667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45982.47477291667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45982.47477291667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45982.47477291667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45982.47477291667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45982.47477291667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45982.47477291667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45982.47477291667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45982.47477291667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45982.47477291667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45982.47477291667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45982.47477291667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45982.47477291667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45982.47477291667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45982.47477291667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45982.47477291667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45982.47477291667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45982.47477291667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45982.47477291667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45982.47477291667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45982.47477291667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45982.47477291667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45982.47477291667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45982.47477291667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45982.47477291667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45982.47477291667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45982.47477291667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45982.47477291667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45982.47477291667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45982.47477291667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45982.47477291667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45982.47477291667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45982.47477291667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45982.47477291667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45982.47477291667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45982.47477291667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45982.47477291667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45982.47477291667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45982.47477291667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45982.47477291667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45982.47477291667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45982.47477291667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45982.47477291667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45982.47477291667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45982.47477291667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45982.47477291667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45982.47477291667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45982.47477291667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45982.47477291667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45982.47477291667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45982.47477291667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45982.47477291667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45982.47477291667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45982.47477291667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45982.47477291667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45982.47477291667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45982.47477291667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45982.47477291667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45982.47477291667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45982.47477291667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45982.47477291667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45982.47477291667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45982.47477291667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45982.47477291667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45982.47477291667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45982.47477291667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45982.47477291667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45982.47477291667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45982.47477291667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45982.47477291667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45982.47477291667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45982.47477291667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45982.47477291667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45982.47477291667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45982.47477291667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45982.47477291667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45982.47477291667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45982.47477291667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45982.47477291667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45982.47477291667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45982.47477291667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45982.47477291667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45982.47477291667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45982.47477291667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45982.47477291667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45982.47477291667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45982.47477291667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45982.47477291667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45982.47477291667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45982.47477291667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45982.47477291667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45982.47477291667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45982.47477291667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45982.47477291667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45982.47477291667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45982.47477291667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45982.47477291667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45982.47477291667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45982.47477291667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45982.47477291667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45982.47477291667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45982.47477291667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45982.47477291667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45982.47477291667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45982.47477291667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45982.47477291667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45982.47477291667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45982.47477291667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45982.47477291667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45982.47477291667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45982.47477291667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45982.47477291667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45982.47477291667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45982.47477291667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45982.47477291667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45982.47477291667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45982.47477291667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45982.47477291667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45982.47477291667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45982.47477291667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45982.47477291667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45982.47477291667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45982.47477291667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45982.47477291667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45982.47477291667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45982.47477291667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45982.47477291667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45982.47477291667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45982.47477291667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45982.47477291667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45982.47477291667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45982.47477291667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45982.47477291667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45982.47477291667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45982.47477291667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45982.47477291667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45982.47477291667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45982.47477291667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45982.47477291667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45982.47477291667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45982.47477291667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45982.47477291667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45982.47477291667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45982.47477291667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45982.47477291667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45982.47477291667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45982.47477291667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45982.47477291667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45982.47477291667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45982.47477291667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45982.47477291667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45982.47477291667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45982.47477291667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45982.47477291667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45982.47477291667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45982.47477291667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45982.47477291667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45982.47477291667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45982.47477291667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45982.47477291667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45982.47477291667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45982.47477291667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45982.47477291667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45982.47477291667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45982.47477291667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45982.47477291667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45982.47477291667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45982.47477291667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45982.47477291667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45982.47477291667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45982.47477291667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45982.47477291667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45982.47477291667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45982.47477291667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45982.47477291667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45982.47477291667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45982.47477291667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45982.47477291667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45982.47477291667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45982.47477291667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45982.47477291667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45982.47477291667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45982.47477291667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45982.47477291667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45982.47477291667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45982.47477291667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45982.47477291667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45982.47477291667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45982.47477291667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45982.47477291667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45982.47477291667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45982.47477291667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45982.47477291667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45982.47477291667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45982.47477291667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45982.47477291667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45982.47477291667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45982.47477291667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45982.47477291667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45982.47477291667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45982.47477291667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45982.47477291667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45982.47477291667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45982.47477291667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45982.47477291667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45982.47477291667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45982.47477291667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45982.47477291667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45982.47477291667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45982.47477291667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45982.47477291667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45982.47477291667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45982.47477291667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45982.47477291667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45982.47477291667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45982.47477291667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45982.47477291667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45982.47477291667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45982.47477291667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45982.47477291667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45982.47477291667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45982.47477291667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45982.47477291667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45982.47477291667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45982.47477291667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45982.47477291667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45982.47477291667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45982.47477291667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45982.47477291667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45982.47477291667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45982.47477291667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45982.47477291667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45982.47477291667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45982.47477291667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45982.47477291667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45982.47477291667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45982.47477291667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45982.47477291667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45982.47477291667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45982.47477291667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45982.47477291667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45982.47477291667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45982.47477291667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45982.47477291667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45982.47477291667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45982.47477291667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45982.47477291667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45982.47477291667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45982.47477291667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45982.47477291667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45982.47477291667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45982.47477291667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45982.47477291667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45982.47477291667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45982.47477291667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45982.47477291667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45982.47477291667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45982.47477291667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45982.47477291667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45982.47477291667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45982.47477291667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45982.47477291667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45982.47477291667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45982.47477291667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45982.47477291667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45982.47477291667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45982.47477291667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45982.47477291667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45982.47477291667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45982.47477291667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45982.47477291667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45982.47477291667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45982.47477291667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45982.47477291667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45982.47477291667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45982.47477291667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45982.47477291667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45982.47477291667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45982.47477291667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45982.47477291667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45982.47477291667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45982.47477291667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45982.47477291667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45982.47477291667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45982.47477291667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45982.47477291667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45982.47477291667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45982.47477291667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45982.47477291667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45982.47477291667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45982.47477291667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45982.47477291667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45982.47477291667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45982.47477291667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45982.47477291667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45982.47477291667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45982.47477291667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45982.47477291667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45982.47477291667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45982.47477291667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45982.47477291667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45982.47477291667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45982.47477291667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45982.47477291667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45982.47477291667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45982.47477291667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45982.47477291667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45982.47477291667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45982.47477291667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45982.47477291667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45982.47477291667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45982.47477291667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45982.47477291667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45982.47477291667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45982.47477291667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45982.47477291667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45982.47477291667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45982.47477291667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45982.47477291667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45982.47477291667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45982.47477291667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45982.47477291667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45982.47477291667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45982.47477291667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45982.47477291667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45982.47477291667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45982.47477291667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45982.47477291667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45982.47477291667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45982.47477291667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45982.47477291667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45982.47477291667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45982.47477291667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45982.47477291667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45982.47477291667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45982.47477291667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45982.47477291667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45982.47477291667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45982.47477291667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45982.47477291667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45982.47477291667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45982.47477291667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45982.47477291667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45982.47477291667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45982.47477291667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45982.47477291667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45982.47477291667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45982.47477291667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45982.47477291667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45982.47477291667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45982.47477291667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45982.47477291667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45982.47477291667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45982.47477291667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45982.47477291667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45982.47477291667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45982.47477291667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45982.47477291667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45982.47477291667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45982.47477291667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45982.47477291667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45982.47477291667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45982.47477291667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45982.47477291667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45982.47477291667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45982.47477291667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45982.47477291667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45982.47477291667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45982.47477291667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45982.47477291667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45982.47477291667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45982.47477291667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45982.47477291667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45982.47477291667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45982.47477291667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45982.47477291667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45982.47477291667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45982.47477291667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45982.47477291667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45982.47477291667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45982.47477291667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45982.47477291667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45982.47477291667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45982.47477291667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45982.47477291667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45982.47477291667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45982.47477291667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45982.47477291667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45982.47477291667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45982.47477291667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45982.47477291667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45982.47477291667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45982.47477291667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45982.47477291667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45982.47477291667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45982.47477291667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45982.47477291667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45982.47477291667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45982.47477291667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45982.47477291667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45982.47477291667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45982.47477291667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45982.47477291667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45982.47477291667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45982.47477291667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45982.47477291667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45982.47477291667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45982.47477291667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45982.47477291667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45982.47477291667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45982.47477291667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45982.47477291667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45982.47477291667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45982.47477291667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45982.47477291667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45982.47477291667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45982.47477291667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45982.47477291667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45982.47477291667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45982.47477291667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45982.47477291667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45982.47477291667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45982.47477291667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45982.47477291667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45982.47477291667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45982.47477291667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45982.47477291667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45982.47477291667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45982.47477291667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45982.47477291667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45982.47477291667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45982.47477291667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45982.47477291667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45982.47477291667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45982.47477291667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45982.47477291667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45982.47477291667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45982.47477291667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45982.47477291667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45982.47477291667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45982.47477291667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45982.47477291667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45982.47477291667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45982.47477291667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45982.47477291667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45982.47477291667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45982.47477291667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45982.47477291667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45982.47477291667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45982.47477291667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45982.47477291667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45982.47477291667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45982.47477291667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45982.47477291667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45982.47477291667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45982.47477291667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45982.47477291667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45982.47477291667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45982.47477291667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45982.47477291667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45982.47477291667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45982.47477291667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45982.47477291667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45982.47477291667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45982.47477291667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45982.47477291667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45982.47477291667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45982.47477291667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45982.47477291667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45982.47477291667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45982.47477291667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45982.47477291667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45982.47477291667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45982.47477291667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45982.47477291667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45982.47477291667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45982.47477291667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45982.47477291667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45982.47477291667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45982.47477291667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45982.47477291667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45982.47477291667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45982.47477291667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45982.47477291667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45982.47477291667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45982.47477291667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45982.47477291667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45982.47477291667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45982.47477291667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45982.47477291667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45982.47477291667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45982.47477291667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45982.47477291667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45982.47477291667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45982.47477291667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45982.47477291667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45982.47477291667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45982.47477291667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45982.47477291667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45982.47477291667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45982.47477291667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45982.47477291667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45982.47477291667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45982.47477291667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45982.47477291667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45982.47477291667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45982.47477291667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45982.47477291667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45982.47477291667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45982.47477291667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45982.47477291667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45982.47477291667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45982.47477291667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45982.47477291667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45982.47477291667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45982.47477291667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45982.47477291667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45982.47477291667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45982.47477291667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45982.47477291667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45982.47477291667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45982.47477291667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45982.47477291667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45982.47477291667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45982.47477291667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45982.47477291667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45982.47477291667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45982.47477291667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45982.47477291667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45982.47477291667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45982.47477291667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45982.47477291667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45982.47477291667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45982.47477291667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45982.47477291667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45982.47477291667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45982.47477291667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45982.47477291667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45982.47477291667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45982.47477291667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45982.47477291667</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278.994055324074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
        <v>5393</v>
      </c>
      <c r="C3" s="93">
        <v>1</v>
      </c>
      <c r="D3" s="91" t="s">
        <v>39109</v>
      </c>
      <c r="E3" s="94" t="s">
        <v>39021</v>
      </c>
      <c r="F3" s="95">
        <v>45982.434710648151</v>
      </c>
      <c r="G3" s="96">
        <f t="shared" ref="G3:G29" ca="1" si="0">IFERROR(NOW()-F3,"")</f>
        <v>4.006226851925021E-2</v>
      </c>
      <c r="H3" s="95">
        <v>45982.434710648151</v>
      </c>
      <c r="I3" s="113" t="s">
        <v>39110</v>
      </c>
      <c r="J3" s="113" t="s">
        <v>39110</v>
      </c>
      <c r="K3" s="97" t="s">
        <v>39111</v>
      </c>
      <c r="L3" s="91" t="s">
        <v>8145</v>
      </c>
    </row>
    <row r="4" spans="1:16" ht="15" customHeight="1">
      <c r="A4" s="113" t="s">
        <v>39112</v>
      </c>
      <c r="B4" s="113" t="str">
        <f>IFERROR(VLOOKUP(D4,DB!A:K,11,0),"")</f>
        <v>R4</v>
      </c>
      <c r="C4" s="93">
        <v>1</v>
      </c>
      <c r="D4" s="91" t="s">
        <v>35949</v>
      </c>
      <c r="E4" s="94" t="s">
        <v>39021</v>
      </c>
      <c r="F4" s="95">
        <v>45982.41028935185</v>
      </c>
      <c r="G4" s="96">
        <f t="shared" ca="1" si="0"/>
        <v>6.4483564819965977E-2</v>
      </c>
      <c r="H4" s="95">
        <v>45982.404652777775</v>
      </c>
      <c r="I4" s="113" t="str">
        <f>IFERROR(VLOOKUP(D4,DB!A:F,6,0),"")</f>
        <v>Generator-SG</v>
      </c>
      <c r="J4" s="113" t="str">
        <f>IFERROR(VLOOKUP(D4,DB!A:G,7,0),"")</f>
        <v>Vandalized</v>
      </c>
      <c r="K4" s="150" t="s">
        <v>39113</v>
      </c>
      <c r="L4" s="91" t="str">
        <f>IFERROR(VLOOKUP(D4,DB!A:I,9,0),"")</f>
        <v>Latis</v>
      </c>
    </row>
    <row r="5" spans="1:16" ht="15" customHeight="1">
      <c r="A5" s="113"/>
      <c r="B5" s="113" t="str">
        <f>IFERROR(VLOOKUP(D5,DB!A:K,11,0),"")</f>
        <v/>
      </c>
      <c r="C5" s="93"/>
      <c r="D5" s="91"/>
      <c r="E5" s="94"/>
      <c r="F5" s="95"/>
      <c r="G5" s="96">
        <f t="shared" ca="1" si="0"/>
        <v>45982.47477291667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45982.47477291667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45982.47477291667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45982.47477291667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45982.47477291667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45982.47477291667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45982.47477291667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45982.47477291667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45982.47477291667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45982.47477291667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45982.47477291667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45982.47477291667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45982.47477291667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45982.47477291667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45982.47477291667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45982.47477291667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45982.47477291667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45982.47477291667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45982.47477291667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45982.47477291667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45982.47477291667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45982.47477291667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45982.47477291667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45982.47477291667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45982.47477291667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45982.47477291667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45982.47477291667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45982.47477291667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45982.47477291667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45982.47477291667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45982.47477291667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45982.47477291667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45982.47477291667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45982.47477291667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45982.47477291667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45982.47477291667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45982.47477291667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45982.47477291667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45982.47477291667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45982.47477291667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45982.47477291667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45982.47477291667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45982.47477291667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45982.47477291667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45982.47477291667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45982.47477291667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45982.47477291667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45982.47477291667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45982.47477291667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45982.47477291667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45982.47477291667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45982.47477291667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45982.47477291667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45982.47477291667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45982.47477291667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45982.47477291667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45982.47477291667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45982.47477291667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45982.47477291667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45982.47477291667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45982.47477291667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45982.47477291667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45982.47477291667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45982.47477291667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45982.47477291667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45982.47477291667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45982.47477291667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45982.47477291667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45982.47477291667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45982.47477291667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45982.47477291667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45982.47477291667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45982.47477291667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45982.47477291667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45982.47477291667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45982.47477291667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45982.47477291667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45982.47477291667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45982.47477291667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45982.47477291667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45982.47477291667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45982.47477291667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45982.47477291667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45982.47477291667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45982.47477291667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45982.47477291667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45982.47477291667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45982.47477291667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45982.47477291667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45982.47477291667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45982.47477291667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45982.47477291667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45982.47477291667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45982.47477291667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45982.47477291667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45982.47477291667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45982.47477291667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45982.47477291667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45982.47477291667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45982.47477291667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45982.47477291667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45982.47477291667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45982.47477291667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45982.47477291667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45982.47477291667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45982.47477291667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45982.47477291667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45982.47477291667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45982.47477291667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45982.47477291667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45982.47477291667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45982.47477291667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45982.47477291667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45982.47477291667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45982.47477291667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45982.47477291667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45982.47477291667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45982.47477291667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45982.47477291667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45982.47477291667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45982.47477291667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45982.47477291667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45982.47477291667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45982.47477291667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45982.47477291667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45982.47477291667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45982.47477291667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45982.47477291667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45982.47477291667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45982.47477291667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45982.47477291667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45982.47477291667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45982.47477291667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45982.47477291667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45982.47477291667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45982.47477291667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45982.47477291667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45982.47477291667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45982.47477291667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45982.47477291667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45982.47477291667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45982.47477291667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45982.47477291667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45982.47477291667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45982.47477291667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45982.47477291667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45982.47477291667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45982.47477291667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45982.47477291667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45982.47477291667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45982.47477291667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45982.47477291667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45982.47477291667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45982.47477291667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45982.47477291667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45982.47477291667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45982.47477291667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45982.47477291667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45982.47477291667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45982.47477291667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45982.47477291667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45982.47477291667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45982.47477291667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45982.47477291667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45982.47477291667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45982.47477291667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45982.47477291667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45982.47477291667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45982.47477291667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45982.47477291667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45982.47477291667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45982.47477291667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45982.47477291667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45982.47477291667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45982.47477291667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45982.47477291667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45982.47477291667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45982.47477291667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45982.47477291667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45982.47477291667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45982.47477291667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45982.47477291667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45982.47477291667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45982.47477291667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45982.47477291667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45982.47477291667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45982.47477291667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45982.47477291667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45982.47477291667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45982.47477291667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45982.47477291667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45982.47477291667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45982.47477291667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45982.47477291667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45982.47477291667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45982.47477291667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45982.47477291667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45982.47477291667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45982.47477291667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45982.47477291667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45982.47477291667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45982.47477291667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45982.47477291667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45982.47477291667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45982.47477291667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45982.47477291667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45982.47477291667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45982.47477291667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45982.47477291667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45982.47477291667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45982.47477291667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45982.47477291667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45982.47477291667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45982.47477291667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45982.47477291667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45982.47477291667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45982.47477291667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45982.47477291667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45982.47477291667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45982.47477291667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45982.47477291667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45982.47477291667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45982.47477291667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45982.47477291667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45982.47477291667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45982.47477291667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45982.47477291667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45982.47477291667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45982.47477291667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45982.47477291667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45982.47477291667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45982.47477291667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45982.47477291667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45982.47477291667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45982.47477291667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45982.47477291667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45982.47477291667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45982.47477291667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45982.47477291667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45982.47477291667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45982.47477291667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45982.47477291667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45982.47477291667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45982.47477291667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45982.47477291667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45982.47477291667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45982.47477291667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45982.47477291667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45982.47477291667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45982.47477291667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45982.47477291667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45982.47477291667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45982.47477291667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45982.47477291667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45982.47477291667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45982.47477291667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45982.47477291667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45982.47477291667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45982.47477291667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45982.47477291667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45982.47477291667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45982.47477291667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45982.47477291667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45982.47477291667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45982.47477291667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45982.47477291667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45982.47477291667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45982.47477291667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45982.47477291667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45982.47477291667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45982.47477291667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45982.47477291667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45982.47477291667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45982.47477291667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45982.47477291667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45982.47477291667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45982.47477291667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45982.47477291667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45982.47477291667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45982.47477291667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45982.47477291667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45982.47477291667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45982.47477291667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45982.47477291667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45982.47477291667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45982.47477291667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45982.47477291667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45982.47477291667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45982.47477291667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45982.47477291667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45982.47477291667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45982.47477291667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45982.47477291667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45982.47477291667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45982.47477291667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45982.47477291667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45982.47477291667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45982.47477291667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45982.47477291667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45982.47477291667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45982.47477291667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45982.47477291667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45982.47477291667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45982.47477291667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45982.47477291667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45982.47477291667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45982.47477291667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45982.47477291667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45982.47477291667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45982.47477291667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45982.47477291667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45982.47477291667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45982.47477291667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45982.47477291667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45982.47477291667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45982.47477291667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45982.47477291667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45982.47477291667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45982.47477291667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45982.47477291667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45982.47477291667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45982.47477291667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45982.47477291667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45982.47477291667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45982.47477291667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45982.47477291667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45982.47477291667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45982.47477291667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45982.47477291667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45982.47477291667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45982.47477291667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45982.47477291667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45982.47477291667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45982.47477291667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45982.47477291667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45982.47477291667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45982.47477291667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45982.47477291667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45982.47477291667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45982.47477291667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45982.47477291667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45982.47477291667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45982.47477291667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45982.47477291667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45982.47477291667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45982.47477291667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45982.47477291667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45982.47477291667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45982.47477291667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45982.47477291667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45982.47477291667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45982.47477291667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45982.47477291667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45982.47477291667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45982.47477291667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45982.47477291667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45982.47477291667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45982.47477291667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45982.47477291667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45982.47477291667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45982.47477291667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45982.47477291667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45982.47477291667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45982.47477291667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45982.47477291667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45982.47477291667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45982.47477291667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45982.47477291667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45982.47477291667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45982.47477291667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45982.47477291667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45982.47477291667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45982.47477291667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45982.47477291667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45982.47477291667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45982.47477291667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45982.47477291667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45982.47477291667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45982.47477291667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45982.47477291667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45982.47477291667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45982.47477291667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45982.47477291667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45982.47477291667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45982.47477291667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45982.47477291667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45982.47477291667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45982.47477291667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45982.47477291667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45982.47477291667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45982.47477291667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45982.47477291667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45982.47477291667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45982.47477291667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45982.47477291667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45982.47477291667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45982.47477291667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45982.47477291667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45982.47477291667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45982.47477291667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45982.47477291667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45982.47477291667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45982.47477291667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45982.47477291667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45982.47477291667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45982.47477291667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45982.47477291667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45982.47477291667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45982.47477291667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45982.47477291667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45982.47477291667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45982.47477291667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45982.47477291667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45982.47477291667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45982.47477291667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45982.47477291667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45982.47477291667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45982.47477291667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45982.47477291667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45982.47477291667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45982.47477291667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45982.47477291667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45982.47477291667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45982.47477291667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45982.47477291667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45982.47477291667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45982.47477291667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45982.47477291667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45982.47477291667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45982.47477291667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45982.47477291667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45982.47477291667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45982.47477291667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45982.47477291667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45982.47477291667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45982.47477291667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45982.47477291667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45982.47477291667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45982.47477291667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45982.47477291667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45982.47477291667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45982.47477291667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45982.47477291667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45982.47477291667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45982.47477291667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45982.47477291667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45982.47477291667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45982.47477291667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45982.47477291667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45982.47477291667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45982.47477291667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45982.47477291667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45982.47477291667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45982.47477291667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45982.47477291667</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90.642712731481879</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56.285895601853554</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33.813661805557786</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4.9599696759323706</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1.1014743055566214</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32330</v>
      </c>
      <c r="E7" s="109" t="s">
        <v>39021</v>
      </c>
      <c r="F7" s="128">
        <v>45982.449872685182</v>
      </c>
      <c r="G7" s="111">
        <f ca="1">IFERROR(NOW()-F7,"")</f>
        <v>2.4900231488572899E-2</v>
      </c>
      <c r="H7" s="128">
        <v>45982.4297337963</v>
      </c>
      <c r="I7" s="109" t="str">
        <f>IFERROR(VLOOKUP(D7,DB!A:F,6,0),"")</f>
        <v>SCECO</v>
      </c>
      <c r="J7" s="109" t="str">
        <f>IFERROR(VLOOKUP(D7,DB!A:G,7,0),"")</f>
        <v>Dead</v>
      </c>
      <c r="K7" s="109" t="s">
        <v>39125</v>
      </c>
      <c r="L7" s="109" t="str">
        <f>IFERROR(VLOOKUP(D7,DB!A:I,9,0),"")</f>
        <v>Latis</v>
      </c>
    </row>
    <row r="8" spans="1:13">
      <c r="A8" s="109" t="s">
        <v>39126</v>
      </c>
      <c r="B8" s="109" t="str">
        <f>IFERROR(VLOOKUP(D8,DB!A:K,11,0),"")</f>
        <v>R5</v>
      </c>
      <c r="C8" s="109">
        <v>1</v>
      </c>
      <c r="D8" s="109" t="s">
        <v>33552</v>
      </c>
      <c r="E8" s="109" t="s">
        <v>39021</v>
      </c>
      <c r="F8" s="109" t="s">
        <v>24</v>
      </c>
      <c r="G8" s="111" t="str">
        <f ca="1">IFERROR(NOW()-F8,"")</f>
        <v/>
      </c>
      <c r="H8" s="128">
        <v>45982.410115740742</v>
      </c>
      <c r="I8" s="109" t="str">
        <f>IFERROR(VLOOKUP(D8,DB!A:F,6,0),"")</f>
        <v>SCECO</v>
      </c>
      <c r="J8" s="109" t="str">
        <f>IFERROR(VLOOKUP(D8,DB!A:G,7,0),"")</f>
        <v>Good</v>
      </c>
      <c r="K8" s="109" t="s">
        <v>39127</v>
      </c>
      <c r="L8" s="109" t="str">
        <f>IFERROR(VLOOKUP(D8,DB!A:I,9,0),"")</f>
        <v>Latis</v>
      </c>
    </row>
    <row r="9" spans="1:13" ht="15.75">
      <c r="A9" s="109"/>
      <c r="B9" s="109" t="str">
        <f>IFERROR(VLOOKUP(D9,DB!A:K,11,0),"")</f>
        <v/>
      </c>
      <c r="C9" s="109"/>
      <c r="D9" s="149"/>
      <c r="E9" s="109"/>
      <c r="F9" s="109"/>
      <c r="G9" s="111">
        <f ca="1">IFERROR(NOW()-F9,"")</f>
        <v>45982.47477291667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45982.47477291667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45982.47477291667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45982.47477291667</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45982.47477291667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45982.47477291667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45982.47477291667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45982.47477291667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45982.47477291667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45982.47477291667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45982.47477291667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45982.47477291667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45982.47477291667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45982.47477291667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45982.47477291667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45982.47477291667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45982.47477291667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45982.47477291667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45982.47477291667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45982.47477291667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45982.47477291667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45982.47477291667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45982.47477291667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45982.47477291667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45982.47477291667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45982.47477291667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45982.47477291667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45982.47477291667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45982.47477291667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45982.47477291667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45982.47477291667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45982.47477291667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45982.47477291667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45982.47477291667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45982.47477291667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45982.47477291667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45982.47477291667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45982.47477291667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45982.47477291667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45982.47477291667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45982.47477291667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45982.47477291667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45982.47477291667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45982.47477291667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45982.47477291667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45982.47477291667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45982.47477291667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45982.47477291667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45982.47477291667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45982.47477291667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45982.47477291667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45982.47477291667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45982.47477291667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45982.47477291667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45982.47477291667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45982.47477291667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45982.47477291667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45982.47477291667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45982.47477291667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45982.47477291667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45982.47477291667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45982.47477291667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45982.47477291667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45982.47477291667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45982.47477291667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45982.47477291667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45982.47477291667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45982.47477291667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45982.47477291667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45982.47477291667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45982.47477291667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45982.47477291667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45982.47477291667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45982.47477291667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45982.47477291667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45982.47477291667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45982.47477291667</v>
      </c>
      <c r="H85" s="109"/>
      <c r="I85" s="109" t="str">
        <f>IFERROR(VLOOKUP(D85,DB!A:F,6,0),"")</f>
        <v/>
      </c>
      <c r="J85" s="109" t="str">
        <f>IFERROR(VLOOKUP(D85,DB!A:G,7,0),"")</f>
        <v/>
      </c>
      <c r="K85" s="109"/>
      <c r="L85" s="109" t="str">
        <f>IFERROR(VLOOKUP(D85,DB!A:I,9,0),"")</f>
        <v/>
      </c>
    </row>
    <row r="86" spans="1:12">
      <c r="A86" s="131"/>
      <c r="B86" s="131" t="str">
        <f>IFERROR(VLOOKUP(D86,DB!A:K,11,0),"")</f>
        <v/>
      </c>
      <c r="C86" s="131"/>
      <c r="D86" s="131"/>
      <c r="E86" s="131"/>
      <c r="F86" s="132"/>
      <c r="G86" s="111">
        <f ca="1">IFERROR(NOW()-F86,"")</f>
        <v>45982.47477291667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45982.47477291667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45982.47477291667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45982.47477291667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45982.47477291667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45982.47477291667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45982.47477291667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45982.47477291667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45982.47477291667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45982.47477291667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45982.47477291667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45982.47477291667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45982.47477291667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45982.47477291667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45982.47477291667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45982.47477291667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45982.47477291667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45982.47477291667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45982.47477291667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45982.47477291667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45982.47477291667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45982.47477291667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45982.47477291667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45982.47477291667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45982.47477291667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45982.47477291667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45982.47477291667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45982.47477291667</v>
      </c>
      <c r="H113" s="132"/>
      <c r="I113" s="131" t="str">
        <f>IFERROR(VLOOKUP(D113,DB!A:F,6,0),"")</f>
        <v/>
      </c>
      <c r="J113" s="131" t="str">
        <f>IFERROR(VLOOKUP(D113,DB!A:G,7,0),"")</f>
        <v/>
      </c>
      <c r="K113" s="131"/>
      <c r="L113" s="131" t="str">
        <f>IFERROR(VLOOKUP(D113,DB!A:I,9,0),"")</f>
        <v/>
      </c>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29090</v>
      </c>
      <c r="E2" s="109" t="s">
        <v>39021</v>
      </c>
      <c r="F2" s="121">
        <v>45982.349189814813</v>
      </c>
      <c r="G2" s="104">
        <f t="shared" ref="G2:G34" ca="1" si="0">IFERROR(NOW()-F2,"-")</f>
        <v>0.12558310185704613</v>
      </c>
      <c r="H2" s="121">
        <v>45982.349143518521</v>
      </c>
      <c r="I2" s="119" t="str">
        <f>IFERROR(VLOOKUP(D2,DB!A:F,6,0),"")</f>
        <v>Generator-DG</v>
      </c>
      <c r="J2" s="119" t="str">
        <f>IFERROR(VLOOKUP(D2,DB!A:G,7,0),"")</f>
        <v>Vandalized</v>
      </c>
      <c r="K2" s="122" t="s">
        <v>39129</v>
      </c>
      <c r="L2" s="123" t="str">
        <f>IFERROR(VLOOKUP(D2,DB!A:I,9,0),"")</f>
        <v>Latis</v>
      </c>
    </row>
    <row r="3" spans="1:16382" ht="31.5" customHeight="1">
      <c r="A3" s="118" t="s">
        <v>39130</v>
      </c>
      <c r="B3" s="119" t="str">
        <f>IFERROR(VLOOKUP(D3,DB!A:K,11,0),"")</f>
        <v>R6</v>
      </c>
      <c r="C3" s="120">
        <v>3</v>
      </c>
      <c r="D3" s="119" t="s">
        <v>36317</v>
      </c>
      <c r="E3" s="109" t="s">
        <v>39021</v>
      </c>
      <c r="F3" s="121">
        <v>45982.451550925929</v>
      </c>
      <c r="G3" s="104">
        <f t="shared" ca="1" si="0"/>
        <v>2.3221990741149057E-2</v>
      </c>
      <c r="H3" s="121">
        <v>45982.451550925929</v>
      </c>
      <c r="I3" s="119" t="str">
        <f>IFERROR(VLOOKUP(D3,DB!A:F,6,0),"")</f>
        <v>Generator-SG</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45982.47477291667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45982.47477291667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45982.47477291667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45982.47477291667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45982.47477291667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45982.47477291667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45982.47477291667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45982.47477291667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45982.47477291667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45982.47477291667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45982.47477291667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45982.47477291667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45982.47477291667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45982.47477291667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45982.47477291667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45982.47477291667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45982.47477291667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45982.47477291667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45982.47477291667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45982.47477291667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45982.47477291667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45982.47477291667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45982.47477291667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45982.47477291667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45982.47477291667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45982.47477291667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45982.47477291667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45982.47477291667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45982.47477291667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45982.47477291667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45982.47477291667</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2025-11-21T08:24:14Z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