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98" documentId="120_S{2AC9BD13-BADA-5192-A53E-5A8FF88502F6}" xr6:coauthVersionLast="47" xr6:coauthVersionMax="47" xr10:uidLastSave="{009E0979-9E3C-4E26-8E29-7CC79FBBA94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<sst xmlns="http://schemas.openxmlformats.org/spreadsheetml/2006/main" count="181597" uniqueCount="39212">
  <si>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</si>
  <si>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</si>
  <si>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</si>
  <si>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</si>
  <si>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</si>
  <si>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</si>
  <si>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</si>
  <si>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</si>
  <si>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</si>
  <si>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</si>
  <si>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</si>
  <si>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</si>
  <si>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</si>
  <si>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</si>
  <si>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</si>
  <si>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</si>
  <si>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</si>
  <si>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</si>
  <si>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</si>
  <si>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</si>
  <si>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</si>
  <si>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</si>
  <si>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</si>
  <si>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</si>
  <si>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</si>
  <si>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</si>
  <si>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</si>
  <si>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</si>
  <si>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</si>
  <si>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</si>
  <si>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</si>
  <si>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</si>
  <si>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</si>
  <si>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</si>
  <si>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</si>
  <si>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</si>
  <si>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</si>
  <si>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</si>
  <si>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</si>
  <si>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</si>
  <si>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</si>
  <si>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</si>
  <si>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</si>
  <si>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</si>
  <si>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</si>
  <si>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</si>
  <si>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</si>
  <si>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</si>
  <si>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</si>
  <si>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</si>
  <si>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</si>
  <si>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</si>
  <si>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</si>
  <si>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</si>
  <si>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</si>
  <si>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</si>
  <si>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</si>
  <si>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</si>
  <si>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</si>
  <si>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</si>
  <si>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</si>
  <si>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</si>
  <si>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</si>
  <si>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</si>
  <si>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</si>
  <si>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</si>
  <si>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</si>
  <si>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</si>
  <si>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</si>
  <si>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</si>
  <si>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</si>
  <si>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</si>
  <si>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</si>
  <si>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</si>
  <si>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</si>
  <si>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</si>
  <si>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</si>
  <si>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</si>
  <si>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</si>
  <si>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</si>
  <si>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</si>
  <si>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</si>
  <si>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</si>
  <si>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</si>
  <si>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</si>
  <si>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</si>
  <si>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</si>
  <si>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</si>
  <si>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</si>
  <si>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</si>
  <si>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</si>
  <si>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</si>
  <si>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</si>
  <si>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</si>
  <si>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</si>
  <si>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</si>
  <si>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</si>
  <si>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</si>
  <si>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</si>
  <si>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</si>
  <si>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</si>
  <si>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</si>
  <si>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</si>
  <si>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</si>
  <si>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</si>
  <si>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</si>
  <si>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</si>
  <si>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</si>
  <si>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</si>
  <si>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</si>
  <si>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</si>
  <si>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</si>
  <si>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</si>
  <si>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</si>
  <si>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</si>
  <si>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</si>
  <si>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</si>
  <si>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</si>
  <si>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</si>
  <si>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</si>
  <si>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</si>
  <si>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</si>
  <si>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</si>
  <si>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</si>
  <si>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</si>
  <si>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</si>
  <si>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</si>
  <si>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</si>
  <si>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</si>
  <si>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</si>
  <si>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</si>
  <si>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</si>
  <si>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</si>
  <si>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</si>
  <si>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</si>
  <si>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</si>
  <si>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</si>
  <si>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</si>
  <si>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</si>
  <si>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</si>
  <si>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</si>
  <si>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</si>
  <si>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</si>
  <si>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</si>
  <si>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</si>
  <si>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</si>
  <si>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</si>
  <si>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</si>
  <si>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</si>
  <si>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</si>
  <si>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</si>
  <si>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</si>
  <si>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</si>
  <si>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</si>
  <si>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</si>
  <si>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</si>
  <si>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</si>
  <si>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</si>
  <si>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</si>
  <si>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</si>
  <si>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</si>
  <si>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</si>
  <si>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</si>
  <si>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</si>
  <si>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</si>
  <si>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</si>
  <si>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</si>
  <si>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</si>
  <si>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</si>
  <si>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</si>
  <si>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</si>
  <si>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</si>
  <si>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</si>
  <si>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</si>
  <si>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</si>
  <si>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</si>
  <si>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</si>
  <si>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</si>
  <si>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</si>
  <si>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</si>
  <si>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</si>
  <si>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</si>
  <si>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</si>
  <si>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</si>
  <si>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</si>
  <si>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</si>
  <si>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</si>
  <si>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</si>
  <si>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</si>
  <si>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</si>
  <si>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</si>
  <si>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</si>
  <si>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</si>
  <si>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</si>
  <si>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</si>
  <si>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</si>
  <si>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</si>
  <si>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</si>
  <si>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</si>
  <si>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</si>
  <si>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</si>
  <si>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</si>
  <si>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</si>
  <si>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</si>
  <si>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</si>
  <si>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</si>
  <si>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</si>
  <si>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</si>
  <si>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</si>
  <si>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</si>
  <si>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</si>
  <si>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</si>
  <si>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</si>
  <si>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</si>
  <si>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</si>
  <si>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</si>
  <si>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</si>
  <si>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</si>
  <si>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</si>
  <si>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</si>
  <si>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</si>
  <si>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</si>
  <si>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</si>
  <si>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</si>
  <si>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</si>
  <si>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</si>
  <si>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</si>
  <si>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</si>
  <si>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</si>
  <si>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</si>
  <si>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</si>
  <si>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</si>
  <si>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</si>
  <si>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</si>
  <si>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</si>
  <si>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</si>
  <si>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</si>
  <si>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</si>
  <si>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</si>
  <si>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</si>
  <si>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</si>
  <si>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</si>
  <si>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</si>
  <si>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</si>
  <si>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</si>
  <si>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</si>
  <si>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</si>
  <si>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</si>
  <si>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</si>
  <si>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</si>
  <si>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</si>
  <si>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</si>
  <si>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</si>
  <si>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</si>
  <si>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</si>
  <si>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</si>
  <si>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</si>
  <si>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</si>
  <si>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</si>
  <si>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</si>
  <si>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</si>
  <si>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</si>
  <si>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</si>
  <si>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</si>
  <si>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</si>
  <si>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</si>
  <si>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</si>
  <si>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</si>
  <si>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</si>
  <si>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</si>
  <si>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</si>
  <si>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</si>
  <si>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</si>
  <si>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</si>
  <si>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</si>
  <si>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</si>
  <si>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</si>
  <si>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</si>
  <si>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</si>
  <si>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</si>
  <si>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</si>
  <si>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</si>
  <si>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</si>
  <si>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</si>
  <si>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</si>
  <si>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</si>
  <si>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</si>
  <si>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</si>
  <si>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</si>
  <si>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</si>
  <si>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</si>
  <si>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</si>
  <si>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</si>
  <si>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</si>
  <si>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</si>
  <si>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</si>
  <si>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</si>
  <si>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</si>
  <si>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</si>
  <si>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</si>
  <si>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</si>
  <si>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</si>
  <si>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</si>
  <si>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</si>
  <si>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</si>
  <si>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</si>
  <si>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</si>
  <si>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</si>
  <si>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</si>
  <si>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</si>
  <si>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</si>
  <si>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</si>
  <si>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</si>
  <si>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</si>
  <si>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</si>
  <si>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</si>
  <si>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</si>
  <si>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</si>
  <si>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</si>
  <si>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</si>
  <si>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</si>
  <si>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</si>
  <si>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</si>
  <si>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</si>
  <si>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</si>
  <si>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</si>
  <si>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</si>
  <si>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</si>
  <si>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</si>
  <si>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</si>
  <si>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</si>
  <si>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</si>
  <si>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</si>
  <si>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</si>
  <si>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</si>
  <si>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</si>
  <si>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</si>
  <si>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</si>
  <si>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</si>
  <si>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</si>
  <si>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</si>
  <si>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</si>
  <si>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</si>
  <si>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</si>
  <si>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</si>
  <si>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</si>
  <si>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</si>
  <si>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</si>
  <si>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</si>
  <si>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</si>
  <si>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</si>
  <si>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</si>
  <si>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</si>
  <si>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</si>
  <si>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</si>
  <si>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</si>
  <si>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</si>
  <si>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</si>
  <si>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</si>
  <si>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</si>
  <si>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</si>
  <si>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</si>
  <si>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</si>
  <si>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</si>
  <si>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</si>
  <si>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</si>
  <si>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</si>
  <si>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</si>
  <si>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</si>
  <si>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</si>
  <si>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</si>
  <si>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</si>
  <si>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</si>
  <si>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</si>
  <si>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</si>
  <si>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</si>
  <si>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</si>
  <si>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</si>
  <si>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</si>
  <si>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</si>
  <si>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</si>
  <si>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</si>
  <si>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</si>
  <si>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</si>
  <si>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</si>
  <si>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</si>
  <si>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</si>
  <si>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</si>
  <si>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</si>
  <si>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</si>
  <si>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</si>
  <si>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</si>
  <si>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</si>
  <si>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</si>
  <si>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</si>
  <si>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</si>
  <si>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</si>
  <si>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</si>
  <si>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</si>
  <si>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</si>
  <si>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</si>
  <si>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</si>
  <si>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</si>
  <si>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</si>
  <si>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</si>
  <si>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</si>
  <si>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</si>
  <si>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</si>
  <si>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</si>
  <si>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</si>
  <si>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</si>
  <si>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</si>
  <si>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</si>
  <si>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</si>
  <si>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</si>
  <si>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</si>
  <si>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</si>
  <si>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</si>
  <si>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</si>
  <si>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</si>
  <si>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</si>
  <si>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</si>
  <si>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</si>
  <si>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</si>
  <si>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</si>
  <si>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</si>
  <si>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</si>
  <si>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</si>
  <si>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</si>
  <si>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</si>
  <si>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</si>
  <si>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</si>
  <si>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</si>
  <si>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</si>
  <si>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</si>
  <si>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</si>
  <si>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</si>
  <si>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</si>
  <si>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</si>
  <si>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</si>
  <si>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</si>
  <si>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</si>
  <si>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</si>
  <si>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</si>
  <si>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</si>
  <si>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</si>
  <si>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</si>
  <si>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</si>
  <si>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</si>
  <si>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</si>
  <si>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</si>
  <si>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</si>
  <si>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</si>
  <si>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</si>
  <si>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</si>
  <si>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</si>
  <si>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</si>
  <si>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</si>
  <si>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</si>
  <si>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</si>
  <si>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</si>
  <si>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</si>
  <si>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</si>
  <si>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</si>
  <si>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</si>
  <si>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</si>
  <si>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</si>
  <si>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</si>
  <si>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</si>
  <si>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</si>
  <si>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</si>
  <si>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</si>
  <si>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</si>
  <si>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</si>
  <si>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</si>
  <si>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</si>
  <si>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</si>
  <si>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</si>
  <si>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</si>
  <si>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</si>
  <si>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</si>
  <si>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</si>
  <si>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</si>
  <si>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</si>
  <si>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</si>
  <si>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</si>
  <si>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</si>
  <si>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</si>
  <si>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</si>
  <si>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</si>
  <si>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</si>
  <si>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</si>
  <si>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</si>
  <si>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</si>
  <si>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</si>
  <si>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</si>
  <si>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</si>
  <si>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</si>
  <si>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</si>
  <si>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</si>
  <si>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</si>
  <si>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</si>
  <si>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</si>
  <si>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</si>
  <si>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</si>
  <si>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</si>
  <si>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</si>
  <si>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</si>
  <si>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</si>
  <si>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</si>
  <si>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</si>
  <si>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</si>
  <si>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</si>
  <si>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</si>
  <si>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</si>
  <si>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</si>
  <si>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</si>
  <si>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</si>
  <si>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</si>
  <si>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</si>
  <si>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</si>
  <si>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</si>
  <si>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</si>
  <si>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</si>
  <si>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</si>
  <si>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</si>
  <si>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</si>
  <si>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</si>
  <si>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</si>
  <si>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</si>
  <si>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</si>
  <si>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</si>
  <si>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</si>
  <si>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</si>
  <si>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</si>
  <si>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</si>
  <si>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</si>
  <si>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</si>
  <si>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</si>
  <si>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</si>
  <si>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</si>
  <si>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</si>
  <si>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</si>
  <si>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</si>
  <si>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</si>
  <si>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</si>
  <si>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</si>
  <si>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</si>
  <si>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</si>
  <si>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</si>
  <si>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</si>
  <si>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</si>
  <si>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</si>
  <si>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</si>
  <si>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</si>
  <si>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</si>
  <si>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</si>
  <si>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</si>
  <si>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</si>
  <si>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</si>
  <si>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</si>
  <si>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</si>
  <si>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</si>
  <si>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</si>
  <si>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</si>
  <si>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</si>
  <si>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</si>
  <si>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</si>
  <si>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</si>
  <si>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</si>
  <si>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</si>
  <si>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</si>
  <si>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</si>
  <si>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</si>
  <si>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</si>
  <si>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</si>
  <si>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</si>
  <si>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</si>
  <si>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</si>
  <si>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</si>
  <si>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</si>
  <si>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</si>
  <si>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</si>
  <si>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</si>
  <si>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</si>
  <si>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</si>
  <si>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</si>
  <si>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</si>
  <si>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</si>
  <si>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</si>
  <si>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</si>
  <si>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</si>
  <si>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</si>
  <si>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</si>
  <si>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</si>
  <si>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</si>
  <si>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</si>
  <si>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</si>
  <si>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</si>
  <si>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</si>
  <si>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</si>
  <si>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</si>
  <si>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</si>
  <si>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</si>
  <si>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</si>
  <si>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</si>
  <si>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</si>
  <si>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</si>
  <si>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</si>
  <si>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</si>
  <si>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</si>
  <si>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</si>
  <si>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</si>
  <si>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</si>
  <si>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</si>
  <si>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</si>
  <si>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</si>
  <si>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</si>
  <si>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</si>
  <si>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</si>
  <si>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</si>
  <si>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</si>
  <si>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</si>
  <si>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</si>
  <si>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</si>
  <si>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</si>
  <si>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</si>
  <si>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</si>
  <si>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</si>
  <si>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</si>
  <si>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</si>
  <si>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</si>
  <si>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</si>
  <si>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</si>
  <si>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</si>
  <si>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</si>
  <si>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</si>
  <si>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</si>
  <si>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</si>
  <si>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</si>
  <si>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</si>
  <si>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</si>
  <si>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</si>
  <si>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</si>
  <si>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</si>
  <si>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</si>
  <si>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</si>
  <si>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</si>
  <si>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</si>
  <si>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</si>
  <si>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</si>
  <si>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</si>
  <si>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</si>
  <si>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</si>
  <si>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</si>
  <si>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</si>
  <si>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</si>
  <si>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</si>
  <si>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</si>
  <si>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</si>
  <si>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</si>
  <si>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</si>
  <si>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</si>
  <si>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</si>
  <si>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</si>
  <si>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</si>
  <si>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</si>
  <si>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</si>
  <si>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</si>
  <si>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</si>
  <si>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</si>
  <si>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</si>
  <si>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</si>
  <si>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</si>
  <si>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</si>
  <si>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</si>
  <si>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</si>
  <si>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</si>
  <si>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</si>
  <si>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</si>
  <si>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</si>
  <si>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</si>
  <si>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</si>
  <si>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</si>
  <si>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</si>
  <si>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</si>
  <si>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</si>
  <si>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</si>
  <si>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</si>
  <si>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</si>
  <si>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</si>
  <si>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</si>
  <si>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</si>
  <si>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</si>
  <si>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</si>
  <si>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</si>
  <si>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</si>
  <si>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</si>
  <si>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</si>
  <si>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</si>
  <si>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</si>
  <si>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</si>
  <si>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</si>
  <si>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</si>
  <si>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</si>
  <si>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</si>
  <si>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</si>
  <si>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</si>
  <si>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</si>
  <si>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</si>
  <si>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</si>
  <si>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</si>
  <si>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</si>
  <si>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</si>
  <si>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</si>
  <si>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</si>
  <si>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</si>
  <si>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</si>
  <si>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</si>
  <si>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</si>
  <si>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</si>
  <si>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</si>
  <si>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</si>
  <si>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</si>
  <si>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</si>
  <si>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</si>
  <si>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</si>
  <si>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</si>
  <si>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</si>
  <si>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</si>
  <si>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</si>
  <si>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</si>
  <si>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</si>
  <si>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</si>
  <si>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</si>
  <si>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</si>
  <si>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</si>
  <si>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</si>
  <si>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</si>
  <si>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</si>
  <si>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</si>
  <si>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</si>
  <si>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</si>
  <si>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</si>
  <si>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</si>
  <si>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</si>
  <si>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</si>
  <si>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</si>
  <si>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</si>
  <si>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</si>
  <si>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</si>
  <si>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</si>
  <si>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</si>
  <si>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</si>
  <si>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</si>
  <si>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</si>
  <si>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</si>
  <si>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</si>
  <si>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</si>
  <si>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</si>
  <si>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</si>
  <si>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</si>
  <si>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</si>
  <si>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</si>
  <si>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</si>
  <si>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</si>
  <si>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</si>
  <si>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</si>
  <si>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</si>
  <si>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</si>
  <si>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</si>
  <si>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</si>
  <si>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</si>
  <si>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</si>
  <si>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</si>
  <si>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</si>
  <si>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</si>
  <si>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</si>
  <si>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</si>
  <si>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</si>
  <si>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</si>
  <si>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</si>
  <si>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</si>
  <si>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</si>
  <si>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</si>
  <si>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</si>
  <si>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</si>
  <si>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</si>
  <si>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</si>
  <si>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</si>
  <si>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</si>
  <si>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</si>
  <si>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</si>
  <si>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</si>
  <si>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</si>
  <si>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</si>
  <si>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</si>
  <si>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</si>
  <si>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</si>
  <si>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</si>
  <si>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</si>
  <si>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</si>
  <si>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</si>
  <si>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</si>
  <si>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</si>
  <si>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</si>
  <si>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</si>
  <si>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</si>
  <si>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</si>
  <si>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</si>
  <si>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</si>
  <si>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</si>
  <si>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</si>
  <si>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</si>
  <si>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</si>
  <si>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</si>
  <si>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</si>
  <si>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</si>
  <si>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</si>
  <si>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</si>
  <si>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</si>
  <si>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</si>
  <si>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</si>
  <si>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</si>
  <si>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</si>
  <si>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</si>
  <si>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</si>
  <si>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</si>
  <si>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</si>
  <si>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</si>
  <si>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</si>
  <si>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</si>
  <si>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</si>
  <si>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</si>
  <si>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</si>
  <si>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</si>
  <si>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</si>
  <si>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</si>
  <si>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</si>
  <si>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</si>
  <si>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</si>
  <si>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</si>
  <si>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</si>
  <si>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</si>
  <si>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</si>
  <si>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</si>
  <si>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</si>
  <si>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</si>
  <si>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</si>
  <si>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</si>
  <si>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</si>
  <si>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</si>
  <si>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</si>
  <si>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</si>
  <si>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</si>
  <si>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</si>
  <si>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</si>
  <si>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</si>
  <si>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</si>
  <si>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</si>
  <si>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</si>
  <si>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</si>
  <si>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</si>
  <si>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</si>
  <si>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</si>
  <si>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</si>
  <si>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</si>
  <si>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</si>
  <si>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</si>
  <si>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</si>
  <si>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</si>
  <si>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</si>
  <si>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</si>
  <si>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</si>
  <si>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</si>
  <si>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</si>
  <si>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</si>
  <si>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</si>
  <si>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</si>
  <si>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</si>
  <si>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</si>
  <si>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</si>
  <si>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</si>
  <si>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</si>
  <si>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</si>
  <si>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</si>
  <si>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</si>
  <si>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</si>
  <si>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</si>
  <si>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</si>
  <si>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</si>
  <si>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</si>
  <si>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</si>
  <si>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</si>
  <si>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</si>
  <si>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</si>
  <si>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</si>
  <si>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</si>
  <si>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</si>
  <si>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</si>
  <si>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</si>
  <si>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</si>
  <si>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</si>
  <si>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</si>
  <si>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</si>
  <si>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</si>
  <si>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</si>
  <si>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</si>
  <si>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</si>
  <si>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</si>
  <si>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</si>
  <si>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</si>
  <si>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</si>
  <si>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</si>
  <si>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</si>
  <si>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</si>
  <si>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</si>
  <si>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</si>
  <si>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</si>
  <si>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</si>
  <si>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</si>
  <si>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</si>
  <si>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</si>
  <si>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</si>
  <si>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</si>
  <si>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</si>
  <si>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</si>
  <si>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</si>
  <si>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</si>
  <si>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</si>
  <si>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</si>
  <si>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</si>
  <si>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</si>
  <si>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</si>
  <si>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</si>
  <si>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</si>
  <si>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</si>
  <si>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</si>
  <si>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</si>
  <si>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</si>
  <si>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</si>
  <si>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</si>
  <si>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</si>
  <si>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</si>
  <si>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</si>
  <si>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</si>
  <si>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</si>
  <si>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</si>
  <si>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</si>
  <si>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</si>
  <si>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</si>
  <si>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</si>
  <si>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</si>
  <si>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</si>
  <si>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</si>
  <si>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</si>
  <si>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</si>
  <si>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</si>
  <si>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</si>
  <si>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</si>
  <si>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</si>
  <si>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</si>
  <si>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</si>
  <si>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</si>
  <si>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</si>
  <si>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</si>
  <si>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</si>
  <si>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</si>
  <si>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</si>
  <si>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</si>
  <si>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</si>
  <si>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</si>
  <si>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</si>
  <si>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</si>
  <si>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</si>
  <si>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</si>
  <si>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</si>
  <si>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</si>
  <si>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</si>
  <si>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</si>
  <si>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</si>
  <si>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</si>
  <si>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</si>
  <si>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</si>
  <si>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</si>
  <si>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</si>
  <si>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</si>
  <si>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</si>
  <si>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</si>
  <si>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</si>
  <si>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</si>
  <si>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</si>
  <si>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</si>
  <si>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</si>
  <si>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</si>
  <si>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</si>
  <si>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</si>
  <si>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</si>
  <si>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</si>
  <si>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</si>
  <si>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</si>
  <si>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</si>
  <si>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</si>
  <si>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</si>
  <si>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</si>
  <si>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</si>
  <si>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</si>
  <si>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</si>
  <si>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</si>
  <si>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</si>
  <si>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</si>
  <si>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</si>
  <si>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</si>
  <si>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</si>
  <si>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</si>
  <si>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</si>
  <si>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</si>
  <si>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</si>
  <si>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</si>
  <si>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</si>
  <si>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</si>
  <si>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</si>
  <si>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</si>
  <si>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</si>
  <si>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</si>
  <si>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</si>
  <si>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</si>
  <si>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</si>
  <si>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</si>
  <si>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</si>
  <si>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</si>
  <si>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</si>
  <si>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</si>
  <si>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</si>
  <si>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</si>
  <si>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</si>
  <si>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</si>
  <si>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</si>
  <si>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</si>
  <si>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</si>
  <si>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</si>
  <si>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</si>
  <si>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</si>
  <si>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</si>
  <si>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</si>
  <si>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</si>
  <si>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</si>
  <si>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</si>
  <si>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</si>
  <si>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</si>
  <si>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</si>
  <si>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</si>
  <si>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</si>
  <si>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</si>
  <si>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</si>
  <si>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</si>
  <si>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</si>
  <si>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</si>
  <si>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</si>
  <si>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</si>
  <si>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</si>
  <si>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</si>
  <si>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</si>
  <si>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</si>
  <si>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</si>
  <si>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</si>
  <si>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</si>
  <si>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</si>
  <si>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</si>
  <si>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</si>
  <si>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</si>
  <si>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</si>
  <si>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</si>
  <si>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</si>
  <si>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</si>
  <si>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</si>
  <si>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</si>
  <si>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</si>
  <si>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</si>
  <si>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</si>
  <si>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</si>
  <si>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</si>
  <si>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</si>
  <si>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</si>
  <si>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</si>
  <si>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</si>
  <si>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</si>
  <si>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</si>
  <si>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</si>
  <si>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</si>
  <si>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</si>
  <si>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</si>
  <si>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</si>
  <si>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</si>
  <si>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</si>
  <si>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</si>
  <si>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</si>
  <si>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</si>
  <si>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</si>
  <si>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</si>
  <si>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</si>
  <si>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</si>
  <si>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</si>
  <si>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</si>
  <si>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</si>
  <si>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</si>
  <si>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</si>
  <si>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</si>
  <si>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</si>
  <si>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</si>
  <si>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</si>
  <si>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</si>
  <si>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</si>
  <si>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</si>
  <si>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</si>
  <si>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</si>
  <si>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</si>
  <si>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</si>
  <si>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</si>
  <si>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</si>
  <si>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</si>
  <si>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</si>
  <si>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</si>
  <si>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</si>
  <si>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</si>
  <si>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</si>
  <si>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</si>
  <si>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</si>
  <si>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</si>
  <si>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</si>
  <si>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</si>
  <si>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</si>
  <si>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</si>
  <si>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</si>
  <si>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</si>
  <si>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</si>
  <si>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</si>
  <si>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</si>
  <si>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</si>
  <si>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</si>
  <si>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</si>
  <si>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</si>
  <si>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</si>
  <si>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</si>
  <si>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</si>
  <si>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</si>
  <si>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</si>
  <si>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</si>
  <si>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</si>
  <si>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</si>
  <si>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</si>
  <si>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</si>
  <si>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</si>
  <si>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</si>
  <si>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</si>
  <si>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</si>
  <si>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</si>
  <si>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</si>
  <si>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</si>
  <si>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</si>
  <si>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</si>
  <si>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</si>
  <si>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</si>
  <si>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</si>
  <si>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</si>
  <si>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</si>
  <si>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</si>
  <si>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</si>
  <si>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</si>
  <si>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</si>
  <si>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</si>
  <si>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</si>
  <si>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</si>
  <si>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</si>
  <si>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</si>
  <si>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</si>
  <si>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</si>
  <si>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</si>
  <si>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</si>
  <si>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</si>
  <si>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</si>
  <si>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</si>
  <si>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</si>
  <si>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</si>
  <si>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</si>
  <si>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</si>
  <si>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</si>
  <si>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</si>
  <si>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</si>
  <si>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</si>
  <si>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</si>
  <si>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</si>
  <si>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</si>
  <si>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</si>
  <si>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</si>
  <si>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</si>
  <si>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</si>
  <si>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</si>
  <si>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</si>
  <si>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</si>
  <si>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</si>
  <si>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</si>
  <si>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</si>
  <si>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</si>
  <si>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</si>
  <si>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</si>
  <si>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</si>
  <si>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</si>
  <si>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</si>
  <si>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</si>
  <si>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</si>
  <si>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</si>
  <si>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</si>
  <si>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</si>
  <si>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</si>
  <si>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</si>
  <si>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</si>
  <si>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</si>
  <si>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</si>
  <si>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</si>
  <si>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</si>
  <si>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</si>
  <si>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</si>
  <si>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</si>
  <si>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</si>
  <si>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</si>
  <si>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</si>
  <si>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</si>
  <si>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</si>
  <si>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</si>
  <si>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</si>
  <si>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</si>
  <si>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</si>
  <si>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</si>
  <si>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</si>
  <si>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</si>
  <si>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</si>
  <si>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</si>
  <si>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</si>
  <si>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</si>
  <si>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</si>
  <si>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</si>
  <si>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</si>
  <si>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</si>
  <si>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</si>
  <si>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</si>
  <si>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</si>
  <si>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</si>
  <si>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</si>
  <si>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</si>
  <si>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</si>
  <si>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</si>
  <si>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</si>
  <si>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</si>
  <si>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</si>
  <si>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</si>
  <si>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</si>
  <si>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</si>
  <si>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</si>
  <si>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</si>
  <si>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</si>
  <si>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</si>
  <si>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</si>
  <si>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</si>
  <si>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</si>
  <si>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</si>
  <si>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</si>
  <si>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</si>
  <si>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</si>
  <si>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</si>
  <si>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</si>
  <si>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</si>
  <si>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</si>
  <si>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</si>
  <si>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</si>
  <si>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</si>
  <si>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</si>
  <si>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</si>
  <si>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</si>
  <si>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</si>
  <si>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</si>
  <si>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</si>
  <si>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</si>
  <si>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</si>
  <si>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</si>
  <si>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</si>
  <si>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</si>
  <si>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</si>
  <si>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</si>
  <si>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</si>
  <si>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</si>
  <si>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</si>
  <si>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</si>
  <si>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</si>
  <si>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</si>
  <si>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</si>
  <si>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</si>
  <si>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</si>
  <si>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</si>
  <si>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</si>
  <si>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</si>
  <si>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</si>
  <si>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</si>
  <si>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</si>
  <si>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</si>
  <si>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</si>
  <si>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</si>
  <si>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</si>
  <si>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</si>
  <si>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</si>
  <si>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</si>
  <si>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</si>
  <si>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</si>
  <si>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</si>
  <si>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</si>
  <si>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</si>
  <si>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</si>
  <si>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</si>
  <si>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</si>
  <si>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</si>
  <si>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</si>
  <si>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</si>
  <si>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</si>
  <si>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</si>
  <si>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</si>
  <si>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</si>
  <si>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</si>
  <si>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</si>
  <si>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</si>
  <si>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</si>
  <si>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</si>
  <si>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</si>
  <si>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</si>
  <si>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</si>
  <si>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</si>
  <si>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</si>
  <si>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</si>
  <si>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</si>
  <si>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</si>
  <si>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</si>
  <si>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</si>
  <si>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</si>
  <si>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</si>
  <si>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</si>
  <si>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</si>
  <si>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</si>
  <si>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</si>
  <si>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</si>
  <si>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</si>
  <si>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</si>
  <si>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</si>
  <si>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</si>
  <si>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</si>
  <si>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</si>
  <si>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</si>
  <si>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</si>
  <si>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</si>
  <si>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</si>
  <si>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</si>
  <si>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</si>
  <si>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</si>
  <si>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</si>
  <si>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</si>
  <si>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</si>
  <si>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</si>
  <si>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</si>
  <si>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</si>
  <si>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</si>
  <si>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</si>
  <si>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</si>
  <si>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</si>
  <si>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</si>
  <si>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</si>
  <si>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</si>
  <si>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</si>
  <si>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</si>
  <si>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</si>
  <si>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</si>
  <si>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</si>
  <si>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</si>
  <si>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</si>
  <si>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</si>
  <si>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</si>
  <si>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</si>
  <si>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</si>
  <si>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</si>
  <si>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</si>
  <si>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</si>
  <si>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</si>
  <si>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</si>
  <si>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</si>
  <si>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</si>
  <si>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</si>
  <si>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</si>
  <si>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</si>
  <si>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</si>
  <si>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</si>
  <si>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</si>
  <si>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</si>
  <si>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</si>
  <si>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</si>
  <si>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</si>
  <si>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</si>
  <si>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</si>
  <si>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</si>
  <si>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</si>
  <si>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</si>
  <si>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</si>
  <si>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</si>
  <si>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</si>
  <si>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</si>
  <si>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</si>
  <si>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</si>
  <si>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</si>
  <si>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</si>
  <si>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</si>
  <si>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</si>
  <si>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</si>
  <si>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</si>
  <si>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</si>
  <si>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</si>
  <si>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</si>
  <si>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</si>
  <si>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</si>
  <si>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</si>
  <si>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</si>
  <si>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</si>
  <si>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</si>
  <si>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</si>
  <si>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</si>
  <si>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</si>
  <si>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</si>
  <si>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</si>
  <si>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</si>
  <si>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</si>
  <si>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</si>
  <si>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</si>
  <si>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</si>
  <si>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</si>
  <si>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</si>
  <si>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</si>
  <si>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</si>
  <si>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</si>
  <si>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</si>
  <si>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</si>
  <si>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</si>
  <si>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</si>
  <si>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</si>
  <si>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</si>
  <si>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</si>
  <si>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</si>
  <si>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</si>
  <si>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</si>
  <si>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</si>
  <si>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</si>
  <si>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</si>
  <si>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</si>
  <si>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</si>
  <si>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</si>
  <si>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</si>
  <si>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</si>
  <si>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</si>
  <si>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</si>
  <si>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</si>
  <si>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</si>
  <si>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</si>
  <si>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</si>
  <si>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</si>
  <si>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</si>
  <si>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</si>
  <si>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</si>
  <si>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</si>
  <si>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</si>
  <si>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</si>
  <si>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</si>
  <si>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</si>
  <si>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</si>
  <si>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</si>
  <si>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</si>
  <si>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</si>
  <si>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</si>
  <si>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</si>
  <si>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</si>
  <si>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</si>
  <si>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</si>
  <si>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</si>
  <si>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</si>
  <si>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</si>
  <si>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</si>
  <si>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</si>
  <si>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</si>
  <si>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</si>
  <si>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</si>
  <si>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</si>
  <si>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</si>
  <si>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</si>
  <si>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</si>
  <si>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</si>
  <si>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</si>
  <si>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</si>
  <si>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</si>
  <si>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</si>
  <si>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</si>
  <si>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</si>
  <si>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</si>
  <si>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</si>
  <si>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</si>
  <si>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</si>
  <si>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</si>
  <si>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</si>
  <si>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</si>
  <si>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</si>
  <si>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</si>
  <si>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</si>
  <si>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</si>
  <si>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</si>
  <si>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</si>
  <si>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</si>
  <si>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</si>
  <si>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</si>
  <si>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</si>
  <si>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</si>
  <si>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</si>
  <si>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</si>
  <si>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</si>
  <si>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</si>
  <si>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</si>
  <si>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</si>
  <si>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</si>
  <si>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</si>
  <si>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</si>
  <si>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</si>
  <si>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</si>
  <si>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</si>
  <si>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</si>
  <si>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</si>
  <si>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</si>
  <si>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</si>
  <si>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</si>
  <si>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</si>
  <si>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</si>
  <si>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</si>
  <si>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</si>
  <si>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</si>
  <si>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</si>
  <si>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</si>
  <si>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</si>
  <si>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</si>
  <si>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</si>
  <si>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</si>
  <si>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</si>
  <si>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</si>
  <si>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</si>
  <si>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</si>
  <si>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</si>
  <si>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</si>
  <si>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</si>
  <si>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</si>
  <si>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</si>
  <si>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</si>
  <si>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</si>
  <si>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</si>
  <si>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</si>
  <si>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</si>
  <si>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</si>
  <si>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</si>
  <si>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</si>
  <si>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</si>
  <si>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</si>
  <si>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</si>
  <si>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</si>
  <si>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</si>
  <si>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</si>
  <si>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</si>
  <si>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</si>
  <si>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</si>
  <si>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</si>
  <si>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</si>
  <si>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</si>
  <si>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</si>
  <si>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</si>
  <si>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</si>
  <si>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</si>
  <si>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</si>
  <si>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</si>
  <si>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</si>
  <si>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</si>
  <si>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</si>
  <si>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</si>
  <si>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</si>
  <si>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</si>
  <si>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</si>
  <si>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</si>
  <si>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</si>
  <si>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</si>
  <si>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</si>
  <si>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</si>
  <si>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</si>
  <si>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</si>
  <si>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</si>
  <si>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</si>
  <si>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</si>
  <si>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</si>
  <si>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</si>
  <si>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</si>
  <si>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</si>
  <si>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</si>
  <si>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</si>
  <si>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</si>
  <si>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</si>
  <si>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</si>
  <si>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</si>
  <si>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</si>
  <si>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</si>
  <si>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</si>
  <si>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</si>
  <si>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</si>
  <si>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</si>
  <si>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</si>
  <si>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</si>
  <si>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</si>
  <si>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</si>
  <si>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</si>
  <si>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</si>
  <si>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</si>
  <si>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</si>
  <si>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</si>
  <si>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</si>
  <si>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</si>
  <si>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</si>
  <si>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</si>
  <si>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</si>
  <si>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</si>
  <si>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</si>
  <si>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</si>
  <si>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</si>
  <si>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</si>
  <si>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</si>
  <si>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</si>
  <si>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</si>
  <si>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</si>
  <si>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</si>
  <si>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</si>
  <si>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</si>
  <si>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</si>
  <si>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</si>
  <si>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</si>
  <si>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</si>
  <si>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</si>
  <si>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</si>
  <si>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</si>
  <si>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</si>
  <si>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</si>
  <si>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</si>
  <si>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</si>
  <si>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</si>
  <si>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</si>
  <si>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</si>
  <si>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</si>
  <si>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</si>
  <si>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</si>
  <si>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</si>
  <si>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</si>
  <si>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</si>
  <si>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</si>
  <si>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</si>
  <si>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</si>
  <si>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</si>
  <si>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</si>
  <si>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</si>
  <si>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</si>
  <si>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</si>
  <si>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</si>
  <si>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</si>
  <si>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</si>
  <si>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</si>
  <si>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</si>
  <si>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</si>
  <si>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</si>
  <si>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</si>
  <si>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</si>
  <si>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</si>
  <si>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</si>
  <si>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</si>
  <si>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</si>
  <si>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</si>
  <si>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</si>
  <si>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</si>
  <si>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</si>
  <si>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</si>
  <si>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</si>
  <si>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</si>
  <si>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</si>
  <si>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</si>
  <si>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</si>
  <si>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</si>
  <si>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</si>
  <si>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</si>
  <si>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</si>
  <si>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</si>
  <si>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</si>
  <si>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</si>
  <si>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</si>
  <si>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</si>
  <si>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</si>
  <si>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</si>
  <si>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</si>
  <si>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</si>
  <si>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</si>
  <si>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</si>
  <si>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</si>
  <si>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</si>
  <si>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</si>
  <si>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</si>
  <si>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</si>
  <si>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</si>
  <si>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</si>
  <si>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</si>
  <si>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</si>
  <si>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</si>
  <si>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</si>
  <si>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</si>
  <si>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</si>
  <si>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</si>
  <si>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</si>
  <si>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</si>
  <si>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</si>
  <si>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</si>
  <si>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</si>
  <si>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</si>
  <si>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</si>
  <si>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</si>
  <si>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</si>
  <si>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</si>
  <si>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</si>
  <si>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</si>
  <si>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</si>
  <si>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</si>
  <si>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</si>
  <si>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</si>
  <si>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</si>
  <si>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</si>
  <si>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</si>
  <si>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</si>
  <si>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</si>
  <si>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</si>
  <si>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</si>
  <si>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</si>
  <si>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</si>
  <si>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</si>
  <si>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</si>
  <si>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</si>
  <si>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</si>
  <si>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</si>
  <si>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</si>
  <si>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</si>
  <si>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</si>
  <si>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</si>
  <si>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</si>
  <si>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</si>
  <si>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</si>
  <si>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</si>
  <si>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</si>
  <si>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</si>
  <si>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</si>
  <si>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</si>
  <si>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</si>
  <si>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</si>
  <si>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</si>
  <si>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</si>
  <si>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</si>
  <si>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</si>
  <si>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</si>
  <si>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</si>
  <si>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</si>
  <si>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</si>
  <si>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</si>
  <si>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</si>
  <si>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</si>
  <si>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</si>
  <si>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</si>
  <si>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</si>
  <si>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</si>
  <si>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</si>
  <si>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</si>
  <si>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</si>
  <si>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</si>
  <si>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</si>
  <si>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</si>
  <si>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</si>
  <si>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</si>
  <si>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</si>
  <si>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</si>
  <si>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</si>
  <si>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</si>
  <si>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</si>
  <si>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</si>
  <si>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</si>
  <si>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</si>
  <si>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</si>
  <si>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</si>
  <si>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</si>
  <si>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</si>
  <si>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</si>
  <si>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</si>
  <si>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</si>
  <si>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</si>
  <si>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</si>
  <si>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</si>
  <si>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</si>
  <si>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</si>
  <si>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</si>
  <si>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</si>
  <si>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</si>
  <si>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</si>
  <si>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</si>
  <si>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</si>
  <si>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</si>
  <si>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</si>
  <si>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</si>
  <si>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</si>
  <si>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</si>
  <si>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</si>
  <si>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</si>
  <si>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</si>
  <si>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</si>
  <si>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</si>
  <si>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</si>
  <si>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</si>
  <si>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</si>
  <si>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</si>
  <si>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</si>
  <si>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</si>
  <si>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</si>
  <si>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</si>
  <si>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</si>
  <si>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</si>
  <si>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</si>
  <si>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</si>
  <si>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</si>
  <si>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</si>
  <si>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</si>
  <si>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</si>
  <si>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</si>
  <si>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</si>
  <si>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</si>
  <si>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</si>
  <si>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</si>
  <si>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</si>
  <si>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</si>
  <si>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</si>
  <si>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</si>
  <si>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</si>
  <si>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</si>
  <si>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</si>
  <si>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</si>
  <si>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</si>
  <si>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</si>
  <si>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</si>
  <si>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</si>
  <si>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</si>
  <si>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</si>
  <si>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</si>
  <si>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</si>
  <si>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</si>
  <si>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</si>
  <si>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</si>
  <si>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</si>
  <si>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</si>
  <si>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</si>
  <si>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</si>
  <si>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</si>
  <si>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</si>
  <si>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</si>
  <si>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</si>
  <si>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</si>
  <si>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</si>
  <si>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</si>
  <si>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</si>
  <si>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</si>
  <si>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</si>
  <si>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</si>
  <si>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</si>
  <si>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</si>
  <si>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</si>
  <si>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</si>
  <si>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</si>
  <si>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</si>
  <si>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</si>
  <si>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</si>
  <si>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</si>
  <si>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</si>
  <si>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</si>
  <si>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</si>
  <si>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</si>
  <si>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</si>
  <si>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</si>
  <si>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</si>
  <si>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</si>
  <si>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</si>
  <si>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</si>
  <si>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</si>
  <si>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</si>
  <si>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</si>
  <si>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</si>
  <si>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</si>
  <si>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</si>
  <si>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</si>
  <si>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</si>
  <si>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</si>
  <si>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</si>
  <si>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</si>
  <si>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</si>
  <si>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</si>
  <si>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</si>
  <si>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</si>
  <si>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</si>
  <si>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</si>
  <si>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</si>
  <si>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</si>
  <si>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</si>
  <si>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</si>
  <si>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</si>
  <si>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</si>
  <si>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</si>
  <si>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</si>
  <si>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</si>
  <si>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</si>
  <si>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</si>
  <si>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</si>
  <si>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</si>
  <si>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</si>
  <si>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</si>
  <si>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</si>
  <si>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</si>
  <si>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</si>
  <si>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</si>
  <si>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</si>
  <si>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</si>
  <si>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</si>
  <si>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</si>
  <si>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</si>
  <si>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</si>
  <si>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</si>
  <si>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</si>
  <si>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</si>
  <si>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</si>
  <si>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</si>
  <si>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</si>
  <si>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</si>
  <si>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</si>
  <si>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</si>
  <si>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</si>
  <si>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</si>
  <si>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</si>
  <si>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</si>
  <si>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</si>
  <si>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</si>
  <si>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</si>
  <si>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</si>
  <si>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</si>
  <si>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</si>
  <si>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</si>
  <si>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</si>
  <si>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</si>
  <si>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</si>
  <si>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</si>
  <si>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</si>
  <si>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</si>
  <si>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</si>
  <si>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</si>
  <si>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</si>
  <si>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</si>
  <si>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</si>
  <si>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</si>
  <si>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</si>
  <si>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</si>
  <si>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</si>
  <si>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</si>
  <si>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</si>
  <si>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</si>
  <si>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</si>
  <si>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</si>
  <si>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</si>
  <si>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</si>
  <si>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</si>
  <si>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</si>
  <si>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</si>
  <si>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</si>
  <si>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</si>
  <si>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</si>
  <si>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</si>
  <si>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</si>
  <si>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</si>
  <si>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</si>
  <si>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</si>
  <si>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</si>
  <si>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</si>
  <si>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</si>
  <si>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</si>
  <si>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</si>
  <si>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</si>
  <si>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</si>
  <si>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</si>
  <si>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</si>
  <si>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</si>
  <si>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</si>
  <si>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</si>
  <si>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</si>
  <si>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</si>
  <si>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</si>
  <si>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</si>
  <si>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</si>
  <si>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</si>
  <si>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</si>
  <si>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</si>
  <si>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</si>
  <si>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</si>
  <si>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</si>
  <si>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</si>
  <si>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</si>
  <si>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</si>
  <si>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</si>
  <si>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</si>
  <si>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</si>
  <si>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</si>
  <si>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</si>
  <si>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</si>
  <si>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</si>
  <si>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</si>
  <si>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</si>
  <si>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</si>
  <si>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</si>
  <si>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</si>
  <si>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</si>
  <si>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</si>
  <si>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</si>
  <si>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</si>
  <si>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</si>
  <si>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</si>
  <si>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</si>
  <si>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</si>
  <si>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</si>
  <si>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</si>
  <si>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</si>
  <si>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</si>
  <si>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</si>
  <si>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</si>
  <si>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</si>
  <si>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</si>
  <si>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</si>
  <si>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</si>
  <si>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</si>
  <si>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</si>
  <si>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</si>
  <si>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</si>
  <si>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</si>
  <si>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</si>
  <si>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</si>
  <si>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</si>
  <si>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</si>
  <si>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</si>
  <si>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</si>
  <si>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</si>
  <si>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</si>
  <si>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</si>
  <si>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</si>
  <si>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</si>
  <si>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</si>
  <si>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</si>
  <si>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</si>
  <si>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</si>
  <si>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</si>
  <si>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</si>
  <si>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</si>
  <si>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</si>
  <si>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</si>
  <si>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</si>
  <si>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</si>
  <si>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</si>
  <si>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</si>
  <si>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</si>
  <si>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</si>
  <si>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</si>
  <si>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</si>
  <si>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</si>
  <si>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</si>
  <si>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</si>
  <si>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</si>
  <si>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</si>
  <si>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</si>
  <si>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</si>
  <si>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</si>
  <si>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</si>
  <si>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</si>
  <si>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</si>
  <si>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</si>
  <si>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</si>
  <si>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</si>
  <si>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</si>
  <si>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</si>
  <si>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</si>
  <si>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</si>
  <si>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</si>
  <si>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</si>
  <si>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</si>
  <si>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</si>
  <si>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</si>
  <si>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</si>
  <si>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</si>
  <si>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</si>
  <si>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</si>
  <si>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</si>
  <si>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</si>
  <si>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</si>
  <si>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</si>
  <si>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</si>
  <si>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</si>
  <si>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</si>
  <si>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</si>
  <si>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</si>
  <si>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</si>
  <si>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</si>
  <si>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</si>
  <si>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</si>
  <si>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</si>
  <si>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</si>
  <si>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</si>
  <si>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</si>
  <si>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</si>
  <si>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</si>
  <si>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</si>
  <si>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</si>
  <si>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</si>
  <si>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</si>
  <si>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</si>
  <si>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</si>
  <si>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</si>
  <si>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</si>
  <si>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</si>
  <si>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</si>
  <si>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</si>
  <si>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</si>
  <si>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</si>
  <si>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</si>
  <si>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</si>
  <si>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</si>
  <si>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</si>
  <si>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</si>
  <si>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</si>
  <si>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</si>
  <si>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</si>
  <si>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</si>
  <si>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</si>
  <si>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</si>
  <si>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</si>
  <si>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</si>
  <si>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</si>
  <si>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</si>
  <si>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</si>
  <si>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</si>
  <si>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</si>
  <si>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</si>
  <si>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</si>
  <si>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</si>
  <si>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</si>
  <si>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</si>
  <si>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</si>
  <si>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</si>
  <si>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</si>
  <si>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</si>
  <si>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</si>
  <si>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</si>
  <si>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</si>
  <si>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</si>
  <si>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</si>
  <si>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</si>
  <si>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</si>
  <si>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</si>
  <si>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</si>
  <si>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</si>
  <si>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</si>
  <si>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</si>
  <si>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</si>
  <si>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</si>
  <si>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</si>
  <si>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</si>
  <si>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</si>
  <si>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</si>
  <si>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</si>
  <si>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</si>
  <si>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</si>
  <si>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</si>
  <si>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</si>
  <si>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</si>
  <si>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</si>
  <si>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</si>
  <si>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</si>
  <si>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</si>
  <si>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</si>
  <si>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</si>
  <si>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</si>
  <si>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</si>
  <si>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</si>
  <si>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</si>
  <si>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</si>
  <si>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</si>
  <si>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</si>
  <si>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</si>
  <si>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</si>
  <si>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</si>
  <si>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</si>
  <si>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</si>
  <si>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</si>
  <si>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</si>
  <si>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</si>
  <si>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</si>
  <si>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</si>
  <si>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</si>
  <si>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</si>
  <si>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</si>
  <si>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</si>
  <si>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</si>
  <si>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</si>
  <si>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</si>
  <si>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</si>
  <si>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</si>
  <si>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</si>
  <si>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</si>
  <si>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</si>
  <si>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</si>
  <si>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</si>
  <si>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</si>
  <si>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</si>
  <si>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</si>
  <si>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</si>
  <si>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</si>
  <si>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</si>
  <si>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</si>
  <si>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</si>
  <si>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</si>
  <si>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</si>
  <si>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</si>
  <si>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</si>
  <si>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</si>
  <si>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</si>
  <si>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</si>
  <si>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</si>
  <si>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</si>
  <si>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</si>
  <si>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</si>
  <si>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</si>
  <si>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</si>
  <si>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</si>
  <si>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</si>
  <si>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</si>
  <si>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</si>
  <si>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</si>
  <si>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</si>
  <si>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</si>
  <si>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</si>
  <si>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</si>
  <si>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</si>
  <si>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</si>
  <si>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</si>
  <si>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</si>
  <si>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</si>
  <si>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</si>
  <si>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</si>
  <si>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</si>
  <si>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</si>
  <si>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</si>
  <si>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</si>
  <si>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</si>
  <si>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</si>
  <si>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</si>
  <si>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</si>
  <si>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</si>
  <si>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</si>
  <si>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</si>
  <si>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</si>
  <si>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</si>
  <si>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</si>
  <si>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</si>
  <si>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</si>
  <si>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</si>
  <si>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</si>
  <si>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</si>
  <si>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</si>
  <si>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</si>
  <si>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</si>
  <si>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</si>
  <si>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</si>
  <si>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</si>
  <si>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</si>
  <si>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</si>
  <si>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</si>
  <si>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</si>
  <si>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</si>
  <si>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</si>
  <si>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</si>
  <si>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</si>
  <si>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</si>
  <si>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</si>
  <si>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</si>
  <si>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</si>
  <si>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</si>
  <si>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</si>
  <si>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</si>
  <si>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</si>
  <si>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</si>
  <si>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</si>
  <si>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</si>
  <si>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</si>
  <si>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</si>
  <si>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</si>
  <si>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</si>
  <si>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</si>
  <si>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</si>
  <si>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</si>
  <si>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</si>
  <si>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</si>
  <si>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</si>
  <si>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</si>
  <si>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</si>
  <si>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</si>
  <si>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</si>
  <si>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</si>
  <si>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</si>
  <si>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</si>
  <si>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</si>
  <si>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</si>
  <si>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</si>
  <si>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</si>
  <si>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</si>
  <si>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</si>
  <si>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</si>
  <si>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</si>
  <si>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</si>
  <si>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</si>
  <si>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</si>
  <si>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</si>
  <si>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</si>
  <si>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</si>
  <si>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</si>
  <si>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</si>
  <si>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</si>
  <si>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</si>
  <si>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</si>
  <si>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</si>
  <si>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</si>
  <si>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</si>
  <si>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</si>
  <si>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</si>
  <si>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</si>
  <si>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</si>
  <si>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</si>
  <si>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</si>
  <si>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</si>
  <si>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</si>
  <si>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</si>
  <si>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</si>
  <si>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</si>
  <si>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</si>
  <si>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</si>
  <si>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</si>
  <si>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</si>
  <si>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</si>
  <si>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</si>
  <si>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</si>
  <si>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</si>
  <si>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</si>
  <si>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</si>
  <si>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</si>
  <si>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</si>
  <si>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</si>
  <si>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</si>
  <si>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</si>
  <si>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</si>
  <si>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</si>
  <si>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</si>
  <si>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</si>
  <si>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</si>
  <si>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</si>
  <si>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</si>
  <si>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</si>
  <si>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</si>
  <si>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</si>
  <si>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</si>
  <si>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</si>
  <si>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</si>
  <si>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</si>
  <si>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</si>
  <si>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</si>
  <si>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</si>
  <si>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</si>
  <si>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</si>
  <si>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</si>
  <si>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</si>
  <si>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</si>
  <si>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</si>
  <si>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</si>
  <si>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</si>
  <si>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</si>
  <si>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</si>
  <si>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</si>
  <si>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</si>
  <si>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</si>
  <si>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</si>
  <si>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</si>
  <si>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</si>
  <si>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</si>
  <si>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</si>
  <si>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</si>
  <si>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</si>
  <si>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</si>
  <si>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</si>
  <si>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</si>
  <si>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</si>
  <si>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</si>
  <si>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</si>
  <si>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</si>
  <si>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</si>
  <si>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</si>
  <si>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</si>
  <si>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</si>
  <si>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</si>
  <si>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</si>
  <si>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</si>
  <si>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</si>
  <si>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</si>
  <si>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</si>
  <si>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</si>
  <si>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</si>
  <si>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</si>
  <si>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</si>
  <si>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</si>
  <si>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</si>
  <si>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</si>
  <si>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</si>
  <si>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</si>
  <si>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</si>
  <si>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</si>
  <si>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</si>
  <si>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</si>
  <si>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</si>
  <si>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</si>
  <si>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</si>
  <si>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</si>
  <si>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</si>
  <si>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</si>
  <si>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</si>
  <si>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</si>
  <si>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</si>
  <si>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</si>
  <si>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</si>
  <si>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</si>
  <si>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</si>
  <si>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</si>
  <si>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</si>
  <si>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</si>
  <si>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</si>
  <si>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</si>
  <si>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</si>
  <si>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</si>
  <si>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</si>
  <si>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</si>
  <si>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</si>
  <si>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</si>
  <si>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</si>
  <si>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</si>
  <si>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</si>
  <si>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</si>
  <si>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</si>
  <si>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</si>
  <si>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</si>
  <si>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</si>
  <si>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</si>
  <si>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</si>
  <si>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</si>
  <si>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</si>
  <si>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</si>
  <si>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</si>
  <si>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</si>
  <si>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</si>
  <si>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</si>
  <si>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</si>
  <si>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</si>
  <si>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</si>
  <si>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</si>
  <si>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</si>
  <si>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</si>
  <si>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</si>
  <si>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</si>
  <si>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</si>
  <si>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</si>
  <si>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</si>
  <si>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</si>
  <si>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</si>
  <si>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</si>
  <si>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</si>
  <si>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</si>
  <si>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</si>
  <si>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</si>
  <si>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</si>
  <si>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</si>
  <si>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</si>
  <si>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</si>
  <si>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</si>
  <si>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</si>
  <si>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</si>
  <si>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</si>
  <si>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</si>
  <si>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</si>
  <si>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</si>
  <si>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</si>
  <si>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</si>
  <si>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</si>
  <si>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</si>
  <si>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</si>
  <si>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</si>
  <si>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</si>
  <si>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</si>
  <si>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</si>
  <si>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</si>
  <si>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</si>
  <si>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</si>
  <si>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</si>
  <si>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</si>
  <si>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</si>
  <si>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</si>
  <si>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</si>
  <si>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</si>
  <si>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</si>
  <si>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</si>
  <si>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</si>
  <si>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</si>
  <si>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</si>
  <si>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</si>
  <si>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</si>
  <si>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</si>
  <si>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</si>
  <si>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</si>
  <si>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</si>
  <si>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</si>
  <si>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</si>
  <si>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</si>
  <si>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</si>
  <si>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</si>
  <si>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</si>
  <si>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</si>
  <si>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</si>
  <si>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</si>
  <si>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</si>
  <si>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</si>
  <si>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</si>
  <si>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</si>
  <si>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</si>
  <si>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</si>
  <si>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</si>
  <si>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</si>
  <si>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</si>
  <si>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</si>
  <si>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</si>
  <si>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</si>
  <si>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</si>
  <si>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</si>
  <si>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</si>
  <si>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</si>
  <si>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</si>
  <si>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</si>
  <si>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</si>
  <si>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</si>
  <si>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</si>
  <si>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</si>
  <si>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</si>
  <si>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</si>
  <si>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</si>
  <si>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</si>
  <si>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</si>
  <si>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</si>
  <si>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</si>
  <si>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</si>
  <si>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</si>
  <si>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</si>
  <si>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</si>
  <si>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</si>
  <si>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</si>
  <si>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</si>
  <si>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</si>
  <si>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</si>
  <si>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</si>
  <si>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</si>
  <si>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</si>
  <si>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</si>
  <si>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</si>
  <si>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</si>
  <si>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</si>
  <si>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</si>
  <si>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</si>
  <si>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</si>
  <si>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</si>
  <si>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</si>
  <si>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</si>
  <si>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</si>
  <si>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</si>
  <si>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</si>
  <si>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</si>
  <si>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</si>
  <si>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</si>
  <si>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</si>
  <si>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</si>
  <si>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</si>
  <si>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</si>
  <si>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</si>
  <si>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</si>
  <si>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</si>
  <si>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</si>
  <si>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</si>
  <si>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</si>
  <si>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</si>
  <si>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</si>
  <si>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</si>
  <si>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</si>
  <si>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</si>
  <si>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</si>
  <si>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</si>
  <si>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</si>
  <si>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</si>
  <si>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</si>
  <si>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</si>
  <si>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</si>
  <si>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</si>
  <si>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</si>
  <si>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</si>
  <si>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</si>
  <si>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</si>
  <si>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</si>
  <si>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</si>
  <si>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</si>
  <si>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</si>
  <si>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</si>
  <si>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</si>
  <si>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</si>
  <si>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</si>
  <si>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</si>
  <si>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</si>
  <si>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</si>
  <si>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</si>
  <si>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</si>
  <si>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</si>
  <si>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</si>
  <si>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</si>
  <si>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</si>
  <si>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</si>
  <si>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</si>
  <si>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</si>
  <si>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</si>
  <si>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</si>
  <si>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</si>
  <si>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</si>
  <si>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</si>
  <si>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</si>
  <si>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</si>
  <si>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</si>
  <si>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</si>
  <si>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</si>
  <si>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</si>
  <si>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</si>
  <si>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</si>
  <si>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</si>
  <si>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</si>
  <si>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</si>
  <si>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</si>
  <si>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</si>
  <si>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</si>
  <si>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</si>
  <si>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</si>
  <si>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</si>
  <si>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</si>
  <si>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</si>
  <si>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</si>
  <si>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</si>
  <si>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</si>
  <si>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</si>
  <si>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</si>
  <si>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</si>
  <si>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</si>
  <si>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</si>
  <si>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</si>
  <si>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</si>
  <si>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</si>
  <si>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</si>
  <si>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</si>
  <si>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</si>
  <si>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</si>
  <si>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</si>
  <si>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</si>
  <si>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</si>
  <si>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</si>
  <si>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</si>
  <si>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</si>
  <si>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</si>
  <si>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</si>
  <si>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</si>
  <si>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</si>
  <si>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</si>
  <si>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</si>
  <si>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</si>
  <si>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</si>
  <si>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</si>
  <si>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</si>
  <si>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</si>
  <si>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</si>
  <si>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</si>
  <si>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</si>
  <si>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</si>
  <si>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</si>
  <si>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</si>
  <si>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</si>
  <si>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</si>
  <si>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</si>
  <si>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</si>
  <si>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</si>
  <si>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</si>
  <si>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</si>
  <si>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</si>
  <si>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</si>
  <si>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</si>
  <si>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</si>
  <si>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</si>
  <si>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</si>
  <si>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</si>
  <si>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</si>
  <si>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</si>
  <si>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</si>
  <si>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</si>
  <si>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</si>
  <si>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</si>
  <si>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</si>
  <si>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</si>
  <si>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</si>
  <si>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</si>
  <si>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</si>
  <si>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</si>
  <si>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</si>
  <si>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</si>
  <si>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</si>
  <si>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</si>
  <si>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</si>
  <si>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</si>
  <si>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</si>
  <si>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</si>
  <si>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</si>
  <si>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</si>
  <si>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</si>
  <si>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</si>
  <si>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</si>
  <si>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</si>
  <si>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</si>
  <si>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</si>
  <si>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</si>
  <si>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</si>
  <si>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</si>
  <si>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</si>
  <si>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</si>
  <si>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</si>
  <si>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</si>
  <si>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</si>
  <si>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</si>
  <si>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</si>
  <si>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</si>
  <si>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</si>
  <si>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</si>
  <si>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</si>
  <si>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</si>
  <si>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</si>
  <si>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</si>
  <si>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</si>
  <si>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</si>
  <si>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</si>
  <si>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</si>
  <si>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</si>
  <si>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</si>
  <si>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</si>
  <si>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</si>
  <si>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</si>
  <si>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</si>
  <si>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</si>
  <si>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</si>
  <si>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</si>
  <si>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</si>
  <si>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</si>
  <si>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</si>
  <si>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</si>
  <si>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</si>
  <si>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</si>
  <si>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</si>
  <si>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</si>
  <si>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</si>
  <si>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</si>
  <si>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</si>
  <si>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</si>
  <si>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</si>
  <si>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</si>
  <si>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</si>
  <si>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</si>
  <si>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</si>
  <si>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</si>
  <si>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</si>
  <si>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</si>
  <si>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</si>
  <si>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</si>
  <si>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</si>
  <si>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</si>
  <si>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</si>
  <si>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</si>
  <si>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</si>
  <si>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</si>
  <si>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</si>
  <si>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</si>
  <si>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</si>
  <si>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</si>
  <si>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</si>
  <si>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</si>
  <si>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</si>
  <si>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</si>
  <si>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</si>
  <si>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</si>
  <si>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</si>
  <si>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</si>
  <si>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</si>
  <si>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</si>
  <si>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</si>
  <si>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</si>
  <si>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</si>
  <si>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</si>
  <si>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</si>
  <si>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</si>
  <si>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</si>
  <si>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</si>
  <si>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</si>
  <si>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</si>
  <si>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</si>
  <si>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</si>
  <si>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</si>
  <si>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</si>
  <si>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</si>
  <si>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</si>
  <si>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</si>
  <si>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</si>
  <si>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</si>
  <si>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</si>
  <si>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</si>
  <si>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</si>
  <si>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</si>
  <si>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</si>
  <si>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</si>
  <si>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</si>
  <si>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</si>
  <si>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</si>
  <si>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</si>
  <si>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</si>
  <si>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</si>
  <si>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</si>
  <si>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</si>
  <si>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</si>
  <si>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</si>
  <si>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</si>
  <si>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</si>
  <si>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</si>
  <si>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</si>
  <si>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</si>
  <si>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</si>
  <si>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</si>
  <si>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</si>
  <si>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</si>
  <si>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</si>
  <si>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</si>
  <si>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</si>
  <si>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</si>
  <si>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</si>
  <si>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</si>
  <si>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</si>
  <si>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</si>
  <si>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</si>
  <si>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</si>
  <si>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</si>
  <si>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</si>
  <si>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</si>
  <si>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</si>
  <si>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</si>
  <si>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</si>
  <si>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</si>
  <si>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</si>
  <si>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</si>
  <si>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</si>
  <si>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</si>
  <si>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</si>
  <si>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</si>
  <si>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</si>
  <si>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</si>
  <si>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</si>
  <si>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</si>
  <si>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</si>
  <si>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</si>
  <si>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</si>
  <si>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</si>
  <si>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</si>
  <si>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</si>
  <si>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</si>
  <si>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</si>
  <si>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</si>
  <si>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</si>
  <si>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</si>
  <si>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</si>
  <si>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</si>
  <si>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</si>
  <si>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</si>
  <si>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</si>
  <si>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</si>
  <si>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</si>
  <si>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</si>
  <si>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</si>
  <si>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</si>
  <si>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</si>
  <si>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</si>
  <si>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</si>
  <si>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</si>
  <si>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</si>
  <si>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</si>
  <si>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</si>
  <si>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</si>
  <si>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</si>
  <si>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</si>
  <si>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</si>
  <si>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</si>
  <si>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</si>
  <si>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</si>
  <si>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</si>
  <si>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</si>
  <si>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</si>
  <si>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</si>
  <si>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</si>
  <si>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</si>
  <si>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</si>
  <si>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</si>
  <si>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</si>
  <si>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</si>
  <si>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</si>
  <si>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</si>
  <si>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</si>
  <si>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</si>
  <si>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</si>
  <si>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</si>
  <si>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</si>
  <si>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</si>
  <si>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</si>
  <si>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</si>
  <si>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</si>
  <si>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</si>
  <si>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</si>
  <si>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</si>
  <si>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</si>
  <si>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</si>
  <si>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</si>
  <si>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</si>
  <si>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</si>
  <si>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</si>
  <si>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</si>
  <si>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</si>
  <si>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</si>
  <si>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</si>
  <si>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</si>
  <si>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</si>
  <si>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</si>
  <si>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</si>
  <si>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</si>
  <si>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</si>
  <si>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</si>
  <si>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</si>
  <si>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</si>
  <si>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</si>
  <si>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</si>
  <si>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</si>
  <si>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</si>
  <si>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</si>
  <si>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</si>
  <si>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</si>
  <si>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</si>
  <si>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</si>
  <si>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</si>
  <si>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</si>
  <si>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</si>
  <si>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</si>
  <si>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</si>
  <si>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</si>
  <si>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</si>
  <si>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</si>
  <si>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</si>
  <si>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</si>
  <si>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</si>
  <si>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</si>
  <si>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</si>
  <si>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</si>
  <si>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</si>
  <si>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</si>
  <si>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</si>
  <si>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</si>
  <si>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</si>
  <si>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</si>
  <si>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</si>
  <si>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</si>
  <si>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</si>
  <si>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</si>
  <si>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</si>
  <si>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</si>
  <si>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</si>
  <si>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</si>
  <si>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</si>
  <si>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</si>
  <si>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</si>
  <si>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</si>
  <si>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</si>
  <si>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</si>
  <si>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</si>
  <si>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</si>
  <si>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</si>
  <si>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</si>
  <si>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</si>
  <si>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</si>
  <si>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</si>
  <si>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</si>
  <si>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</si>
  <si>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</si>
  <si>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</si>
  <si>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</si>
  <si>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</si>
  <si>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</si>
  <si>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</si>
  <si>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</si>
  <si>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</si>
  <si>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</si>
  <si>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</si>
  <si>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</si>
  <si>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</si>
  <si>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</si>
  <si>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</si>
  <si>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</si>
  <si>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</si>
  <si>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</si>
  <si>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</si>
  <si>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</si>
  <si>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</si>
  <si>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</si>
  <si>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</si>
  <si>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</si>
  <si>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</si>
  <si>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</si>
  <si>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</si>
  <si>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</si>
  <si>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</si>
  <si>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</si>
  <si>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</si>
  <si>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</si>
  <si>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</si>
  <si>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</si>
  <si>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</si>
  <si>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</si>
  <si>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</si>
  <si>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</si>
  <si>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</si>
  <si>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</si>
  <si>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</si>
  <si>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</si>
  <si>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</si>
  <si>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</si>
  <si>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</si>
  <si>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</si>
  <si>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</si>
  <si>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</si>
  <si>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</si>
  <si>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</si>
  <si>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</si>
  <si>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</si>
  <si>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</si>
  <si>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</si>
  <si>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</si>
  <si>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</si>
  <si>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</si>
  <si>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</si>
  <si>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</si>
  <si>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</si>
  <si>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</si>
  <si>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</si>
  <si>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</si>
  <si>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</si>
  <si>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</si>
  <si>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</si>
  <si>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</si>
  <si>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</si>
  <si>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</si>
  <si>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</si>
  <si>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</si>
  <si>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</si>
  <si>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</si>
  <si>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</si>
  <si>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</si>
  <si>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</si>
  <si>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</si>
  <si>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</si>
  <si>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</si>
  <si>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</si>
  <si>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</si>
  <si>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</si>
  <si>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</si>
  <si>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</si>
  <si>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</si>
  <si>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</si>
  <si>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</si>
  <si>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</si>
  <si>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</si>
  <si>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</si>
  <si>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</si>
  <si>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</si>
  <si>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</si>
  <si>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</si>
  <si>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</si>
  <si>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</si>
  <si>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</si>
  <si>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</si>
  <si>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</si>
  <si>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</si>
  <si>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</si>
  <si>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</si>
  <si>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</si>
  <si>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</si>
  <si>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</si>
  <si>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</si>
  <si>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</si>
  <si>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</si>
  <si>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</si>
  <si>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</si>
  <si>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</si>
  <si>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</si>
  <si>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</si>
  <si>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</si>
  <si>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</si>
  <si>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</si>
  <si>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</si>
  <si>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</si>
  <si>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</si>
  <si>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</si>
  <si>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</si>
  <si>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</si>
  <si>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</si>
  <si>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</si>
  <si>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</si>
  <si>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</si>
  <si>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</si>
  <si>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</si>
  <si>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</si>
  <si>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</si>
  <si>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</si>
  <si>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</si>
  <si>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</si>
  <si>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</si>
  <si>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</si>
  <si>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</si>
  <si>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</si>
  <si>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</si>
  <si>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</si>
  <si>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</si>
  <si>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</si>
  <si>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</si>
  <si>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</si>
  <si>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</si>
  <si>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</si>
  <si>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</si>
  <si>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</si>
  <si>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</si>
  <si>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</si>
  <si>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</si>
  <si>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</si>
  <si>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</si>
  <si>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</si>
  <si>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</si>
  <si>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</si>
  <si>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</si>
  <si>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</si>
  <si>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</si>
  <si>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</si>
  <si>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</si>
  <si>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</si>
  <si>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</si>
  <si>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</si>
  <si>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</si>
  <si>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</si>
  <si>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</si>
  <si>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</si>
  <si>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</si>
  <si>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</si>
  <si>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</si>
  <si>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</si>
  <si>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</si>
  <si>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</si>
  <si>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</si>
  <si>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</si>
  <si>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</si>
  <si>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</si>
  <si>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</si>
  <si>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</si>
  <si>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</si>
  <si>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</si>
  <si>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</si>
  <si>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</si>
  <si>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</si>
  <si>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</si>
  <si>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</si>
  <si>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</si>
  <si>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</si>
  <si>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</si>
  <si>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</si>
  <si>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</si>
  <si>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</si>
  <si>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</si>
  <si>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</si>
  <si>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</si>
  <si>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</si>
  <si>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</si>
  <si>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</si>
  <si>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</si>
  <si>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</si>
  <si>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</si>
  <si>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</si>
  <si>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</si>
  <si>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</si>
  <si>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</si>
  <si>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</si>
  <si>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</si>
  <si>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</si>
  <si>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</si>
  <si>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</si>
  <si>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</si>
  <si>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</si>
  <si>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</si>
  <si>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</si>
  <si>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</si>
  <si>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</si>
  <si>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</si>
  <si>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</si>
  <si>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</si>
  <si>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</si>
  <si>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</si>
  <si>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</si>
  <si>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</si>
  <si>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</si>
  <si>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</si>
  <si>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</si>
  <si>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</si>
  <si>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</si>
  <si>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</si>
  <si>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</si>
  <si>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</si>
  <si>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</si>
  <si>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</si>
  <si>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</si>
  <si>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</si>
  <si>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</si>
  <si>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</si>
  <si>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</si>
  <si>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</si>
  <si>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</si>
  <si>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</si>
  <si>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</si>
  <si>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</si>
  <si>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</si>
  <si>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</si>
  <si>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</si>
  <si>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</si>
  <si>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</si>
  <si>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</si>
  <si>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</si>
  <si>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</si>
  <si>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</si>
  <si>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</si>
  <si>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</si>
  <si>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</si>
  <si>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</si>
  <si>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</si>
  <si>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</si>
  <si>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</si>
  <si>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</si>
  <si>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</si>
  <si>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</si>
  <si>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</si>
  <si>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</si>
  <si>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</si>
  <si>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</si>
  <si>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</si>
  <si>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</si>
  <si>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</si>
  <si>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</si>
  <si>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</si>
  <si>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</si>
  <si>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</si>
  <si>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</si>
  <si>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</si>
  <si>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</si>
  <si>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</si>
  <si>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</si>
  <si>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</si>
  <si>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</si>
  <si>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</si>
  <si>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</si>
  <si>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</si>
  <si>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</si>
  <si>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</si>
  <si>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</si>
  <si>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</si>
  <si>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</si>
  <si>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</si>
  <si>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</si>
  <si>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</si>
  <si>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</si>
  <si>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</si>
  <si>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</si>
  <si>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</si>
  <si>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</si>
  <si>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</si>
  <si>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</si>
  <si>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</si>
  <si>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</si>
  <si>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</si>
  <si>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</si>
  <si>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</si>
  <si>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</si>
  <si>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</si>
  <si>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</si>
  <si>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</si>
  <si>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</si>
  <si>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</si>
  <si>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</si>
  <si>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</si>
  <si>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</si>
  <si>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</si>
  <si>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</si>
  <si>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</si>
  <si>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</si>
  <si>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</si>
  <si>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</si>
  <si>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</si>
  <si>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</si>
  <si>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</si>
  <si>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</si>
  <si>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</si>
  <si>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</si>
  <si>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</si>
  <si>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</si>
  <si>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</si>
  <si>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</si>
  <si>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</si>
  <si>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</si>
  <si>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</si>
  <si>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</si>
  <si>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</si>
  <si>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</si>
  <si>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</si>
  <si>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</si>
  <si>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</si>
  <si>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</si>
  <si>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</si>
  <si>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</si>
  <si>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</si>
  <si>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</si>
  <si>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</si>
  <si>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</si>
  <si>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</si>
  <si>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</si>
  <si>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</si>
  <si>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</si>
  <si>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</si>
  <si>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</si>
  <si>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</si>
  <si>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</si>
  <si>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</si>
  <si>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</si>
  <si>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</si>
  <si>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</si>
  <si>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</si>
  <si>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</si>
  <si>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</si>
  <si>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</si>
  <si>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</si>
  <si>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</si>
  <si>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</si>
  <si>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</si>
  <si>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</si>
  <si>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</si>
  <si>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</si>
  <si>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</si>
  <si>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</si>
  <si>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</si>
  <si>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</si>
  <si>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</si>
  <si>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</si>
  <si>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</si>
  <si>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</si>
  <si>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</si>
  <si>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</si>
  <si>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</si>
  <si>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</si>
  <si>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</si>
  <si>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</si>
  <si>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</si>
  <si>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</si>
  <si>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</si>
  <si>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</si>
  <si>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</si>
  <si>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</si>
  <si>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</si>
  <si>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</si>
  <si>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</si>
  <si>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</si>
  <si>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</si>
  <si>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</si>
  <si>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</si>
  <si>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</si>
  <si>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</si>
  <si>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</si>
  <si>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</si>
  <si>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</si>
  <si>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</si>
  <si>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</si>
  <si>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</si>
  <si>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</si>
  <si>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</si>
  <si>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</si>
  <si>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</si>
  <si>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</si>
  <si>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</si>
  <si>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</si>
  <si>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</si>
  <si>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</si>
  <si>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</si>
  <si>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</si>
  <si>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</si>
  <si>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</si>
  <si>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</si>
  <si>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</si>
  <si>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</si>
  <si>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</si>
  <si>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</si>
  <si>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</si>
  <si>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</si>
  <si>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</si>
  <si>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</si>
  <si>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</si>
  <si>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</si>
  <si>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</si>
  <si>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</si>
  <si>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</si>
  <si>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</si>
  <si>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</si>
  <si>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</si>
  <si>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</si>
  <si>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</si>
  <si>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</si>
  <si>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</si>
  <si>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</si>
  <si>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</si>
  <si>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</si>
  <si>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</si>
  <si>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</si>
  <si>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</si>
  <si>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</si>
  <si>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</si>
  <si>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</si>
  <si>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</si>
  <si>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</si>
  <si>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</si>
  <si>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</si>
  <si>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</si>
  <si>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</si>
  <si>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</si>
  <si>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</si>
  <si>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</si>
  <si>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</si>
  <si>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</si>
  <si>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</si>
  <si>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</si>
  <si>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</si>
  <si>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</si>
  <si>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</si>
  <si>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</si>
  <si>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</si>
  <si>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</si>
  <si>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</si>
  <si>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</si>
  <si>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</si>
  <si>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</si>
  <si>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</si>
  <si>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</si>
  <si>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</si>
  <si>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</si>
  <si>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</si>
  <si>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</si>
  <si>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</si>
  <si>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</si>
  <si>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</si>
  <si>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</si>
  <si>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</si>
  <si>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</si>
  <si>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</si>
  <si>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</si>
  <si>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</si>
  <si>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</si>
  <si>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</si>
  <si>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</si>
  <si>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</si>
  <si>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</si>
  <si>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</si>
  <si>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</si>
  <si>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</si>
  <si>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</si>
  <si>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</si>
  <si>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</si>
  <si>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</si>
  <si>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</si>
  <si>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</si>
  <si>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</si>
  <si>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</si>
  <si>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</si>
  <si>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</si>
  <si>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</si>
  <si>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</si>
  <si>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</si>
  <si>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</si>
  <si>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</si>
  <si>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</si>
  <si>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</si>
  <si>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</si>
  <si>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</si>
  <si>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</si>
  <si>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</si>
  <si>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</si>
  <si>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</si>
  <si>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</si>
  <si>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</si>
  <si>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</si>
  <si>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</si>
  <si>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</si>
  <si>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</si>
  <si>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</si>
  <si>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</si>
  <si>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</si>
  <si>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</si>
  <si>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</si>
  <si>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</si>
  <si>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</si>
  <si>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</si>
  <si>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</si>
  <si>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</si>
  <si>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</si>
  <si>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</si>
  <si>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</si>
  <si>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</si>
  <si>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</si>
  <si>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</si>
  <si>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</si>
  <si>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</si>
  <si>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</si>
  <si>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</si>
  <si>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</si>
  <si>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</si>
  <si>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</si>
  <si>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</si>
  <si>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</si>
  <si>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</si>
  <si>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</si>
  <si>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</si>
  <si>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</si>
  <si>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</si>
  <si>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</si>
  <si>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</si>
  <si>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</si>
  <si>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</si>
  <si>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</si>
  <si>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</si>
  <si>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</si>
  <si>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</si>
  <si>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</si>
  <si>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</si>
  <si>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</si>
  <si>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</si>
  <si>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</si>
  <si>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</si>
  <si>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</si>
  <si>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</si>
  <si>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</si>
  <si>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</si>
  <si>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</si>
  <si>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</si>
  <si>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</si>
  <si>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</si>
  <si>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</si>
  <si>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</si>
  <si>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</si>
  <si>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</si>
  <si>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</si>
  <si>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</si>
  <si>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</si>
  <si>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</si>
  <si>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</si>
  <si>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</si>
  <si>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</si>
  <si>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</si>
  <si>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</si>
  <si>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</si>
  <si>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</si>
  <si>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</si>
  <si>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</si>
  <si>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</si>
  <si>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</si>
  <si>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</si>
  <si>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</si>
  <si>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</si>
  <si>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</si>
  <si>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</si>
  <si>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</si>
  <si>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</si>
  <si>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</si>
  <si>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</si>
  <si>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</si>
  <si>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</si>
  <si>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</si>
  <si>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</si>
  <si>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</si>
  <si>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</si>
  <si>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</si>
  <si>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</si>
  <si>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</si>
  <si>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</si>
  <si>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</si>
  <si>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</si>
  <si>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</si>
  <si>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</si>
  <si>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</si>
  <si>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</si>
  <si>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</si>
  <si>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</si>
  <si>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</si>
  <si>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</si>
  <si>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</si>
  <si>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</si>
  <si>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</si>
  <si>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</si>
  <si>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</si>
  <si>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</si>
  <si>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</si>
  <si>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</si>
  <si>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</si>
  <si>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</si>
  <si>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</si>
  <si>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</si>
  <si>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</si>
  <si>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</si>
  <si>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</si>
  <si>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</si>
  <si>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</si>
  <si>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</si>
  <si>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</si>
  <si>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</si>
  <si>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</si>
  <si>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</si>
  <si>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</si>
  <si>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</si>
  <si>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</si>
  <si>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</si>
  <si>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</si>
  <si>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</si>
  <si>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</si>
  <si>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</si>
  <si>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</si>
  <si>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</si>
  <si>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</si>
  <si>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</si>
  <si>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</si>
  <si>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</si>
  <si>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</si>
  <si>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</si>
  <si>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</si>
  <si>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</si>
  <si>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</si>
  <si>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</si>
  <si>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</si>
  <si>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</si>
  <si>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</si>
  <si>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</si>
  <si>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</si>
  <si>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</si>
  <si>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</si>
  <si>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</si>
  <si>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</si>
  <si>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</si>
  <si>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</si>
  <si>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</si>
  <si>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</si>
  <si>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</si>
  <si>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</si>
  <si>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</si>
  <si>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</si>
  <si>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</si>
  <si>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</si>
  <si>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</si>
  <si>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</si>
  <si>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</si>
  <si>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</si>
  <si>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</si>
  <si>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</si>
  <si>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</si>
  <si>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</si>
  <si>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</si>
  <si>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</si>
  <si>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</si>
  <si>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</si>
  <si>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</si>
  <si>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</si>
  <si>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</si>
  <si>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</si>
  <si>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</si>
  <si>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</si>
  <si>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</si>
  <si>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</si>
  <si>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</si>
  <si>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</si>
  <si>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</si>
  <si>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</si>
  <si>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</si>
  <si>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</si>
  <si>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</si>
  <si>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</si>
  <si>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</si>
  <si>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</si>
  <si>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</si>
  <si>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</si>
  <si>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</si>
  <si>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</si>
  <si>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</si>
  <si>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</si>
  <si>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</si>
  <si>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</si>
  <si>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</si>
  <si>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</si>
  <si>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</si>
  <si>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</si>
  <si>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</si>
  <si>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</si>
  <si>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</si>
  <si>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</si>
  <si>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</si>
  <si>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</si>
  <si>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</si>
  <si>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</si>
  <si>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</si>
  <si>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</si>
  <si>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</si>
  <si>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</si>
  <si>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</si>
  <si>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</si>
  <si>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</si>
  <si>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</si>
  <si>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</si>
  <si>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</si>
  <si>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</si>
  <si>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</si>
  <si>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</si>
  <si>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</si>
  <si>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</si>
  <si>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</si>
  <si>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</si>
  <si>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</si>
  <si>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</si>
  <si>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</si>
  <si>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</si>
  <si>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</si>
  <si>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</si>
  <si>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</si>
  <si>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</si>
  <si>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</si>
  <si>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</si>
  <si>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</si>
  <si>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</si>
  <si>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</si>
  <si>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</si>
  <si>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</si>
  <si>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</si>
  <si>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</si>
  <si>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</si>
  <si>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</si>
  <si>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</si>
  <si>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</si>
  <si>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</si>
  <si>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</si>
  <si>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</si>
  <si>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</si>
  <si>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</si>
  <si>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</si>
  <si>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</si>
  <si>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</si>
  <si>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</si>
  <si>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</si>
  <si>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</si>
  <si>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</si>
  <si>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</si>
  <si>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</si>
  <si>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</si>
  <si>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</si>
  <si>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</si>
  <si>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</si>
  <si>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</si>
  <si>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</si>
  <si>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</si>
  <si>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</si>
  <si>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</si>
  <si>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</si>
  <si>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</si>
  <si>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</si>
  <si>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</si>
  <si>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</si>
  <si>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</si>
  <si>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</si>
  <si>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</si>
  <si>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</si>
  <si>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</si>
  <si>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</si>
  <si>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</si>
  <si>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</si>
  <si>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</si>
  <si>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</si>
  <si>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</si>
  <si>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</si>
  <si>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</si>
  <si>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</si>
  <si>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</si>
  <si>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</si>
  <si>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</si>
  <si>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</si>
  <si>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</si>
  <si>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</si>
  <si>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</si>
  <si>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</si>
  <si>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</si>
  <si>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</si>
  <si>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</si>
  <si>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</si>
  <si>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</si>
  <si>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</si>
  <si>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</si>
  <si>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</si>
  <si>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</si>
  <si>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</si>
  <si>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</si>
  <si>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</si>
  <si>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</si>
  <si>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</si>
  <si>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</si>
  <si>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</si>
  <si>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</si>
  <si>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</si>
  <si>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</si>
  <si>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</si>
  <si>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</si>
  <si>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</si>
  <si>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</si>
  <si>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</si>
  <si>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</si>
  <si>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</si>
  <si>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</si>
  <si>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</si>
  <si>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</si>
  <si>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</si>
  <si>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</si>
  <si>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</si>
  <si>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</si>
  <si>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</si>
  <si>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</si>
  <si>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</si>
  <si>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</si>
  <si>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</si>
  <si>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</si>
  <si>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</si>
  <si>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</si>
  <si>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</si>
  <si>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</si>
  <si>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</si>
  <si>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</si>
  <si>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</si>
  <si>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</si>
  <si>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</si>
  <si>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</si>
  <si>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</si>
  <si>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</si>
  <si>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</si>
  <si>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</si>
  <si>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</si>
  <si>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</si>
  <si>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</si>
  <si>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</si>
  <si>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</si>
  <si>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</si>
  <si>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</si>
  <si>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</si>
  <si>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</si>
  <si>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</si>
  <si>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</si>
  <si>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</si>
  <si>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</si>
  <si>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</si>
  <si>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</si>
  <si>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</si>
  <si>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</si>
  <si>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</si>
  <si>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</si>
  <si>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</si>
  <si>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</si>
  <si>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</si>
  <si>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</si>
  <si>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</si>
  <si>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</si>
  <si>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</si>
  <si>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</si>
  <si>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</si>
  <si>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</si>
  <si>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</si>
  <si>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</si>
  <si>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</si>
  <si>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</si>
  <si>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</si>
  <si>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</si>
  <si>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</si>
  <si>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</si>
  <si>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</si>
  <si>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</si>
  <si>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</si>
  <si>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</si>
  <si>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</si>
  <si>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</si>
  <si>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</si>
  <si>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</si>
  <si>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</si>
  <si>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</si>
  <si>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</si>
  <si>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</si>
  <si>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</si>
  <si>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</si>
  <si>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</si>
  <si>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</si>
  <si>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</si>
  <si>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</si>
  <si>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</si>
  <si>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</si>
  <si>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</si>
  <si>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</si>
  <si>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</si>
  <si>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</si>
  <si>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</si>
  <si>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</si>
  <si>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</si>
  <si>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</si>
  <si>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</si>
  <si>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</si>
  <si>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</si>
  <si>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</si>
  <si>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</si>
  <si>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</si>
  <si>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</si>
  <si>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</si>
  <si>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</si>
  <si>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</si>
  <si>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</si>
  <si>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</si>
  <si>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</si>
  <si>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</si>
  <si>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</si>
  <si>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</si>
  <si>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</si>
  <si>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</si>
  <si>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</si>
  <si>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</si>
  <si>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</si>
  <si>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</si>
  <si>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</si>
  <si>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</si>
  <si>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</si>
  <si>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</si>
  <si>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</si>
  <si>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</si>
  <si>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</si>
  <si>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</si>
  <si>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</si>
  <si>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</si>
  <si>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</si>
  <si>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</si>
  <si>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</si>
  <si>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</si>
  <si>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</si>
  <si>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</si>
  <si>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</si>
  <si>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</si>
  <si>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</si>
  <si>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</si>
  <si>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</si>
  <si>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</si>
  <si>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</si>
  <si>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</si>
  <si>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</si>
  <si>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</si>
  <si>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</si>
  <si>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</si>
  <si>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</si>
  <si>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</si>
  <si>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</si>
  <si>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</si>
  <si>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</si>
  <si>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</si>
  <si>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</si>
  <si>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</si>
  <si>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</si>
  <si>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</si>
  <si>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</si>
  <si>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</si>
  <si>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</si>
  <si>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</si>
  <si>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</si>
  <si>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</si>
  <si>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</si>
  <si>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</si>
  <si>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</si>
  <si>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</si>
  <si>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</si>
  <si>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</si>
  <si>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</si>
  <si>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</si>
  <si>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</si>
  <si>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</si>
  <si>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</si>
  <si>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</si>
  <si>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</si>
  <si>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</si>
  <si>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</si>
  <si>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</si>
  <si>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</si>
  <si>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</si>
  <si>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</si>
  <si>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</si>
  <si>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</si>
  <si>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</si>
  <si>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</si>
  <si>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</si>
  <si>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</si>
  <si>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</si>
  <si>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</si>
  <si>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</si>
  <si>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</si>
  <si>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</si>
  <si>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</si>
  <si>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</si>
  <si>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</si>
  <si>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</si>
  <si>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</si>
  <si>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</si>
  <si>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</si>
  <si>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</si>
  <si>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</si>
  <si>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</si>
  <si>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</si>
  <si>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</si>
  <si>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</si>
  <si>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</si>
  <si>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</si>
  <si>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</si>
  <si>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</si>
  <si>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</si>
  <si>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</si>
  <si>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</si>
  <si>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</si>
  <si>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</si>
  <si>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</si>
  <si>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</si>
  <si>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</si>
  <si>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</si>
  <si>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</si>
  <si>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</si>
  <si>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</si>
  <si>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</si>
  <si>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</si>
  <si>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</si>
  <si>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</si>
  <si>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</si>
  <si>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</si>
  <si>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</si>
  <si>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</si>
  <si>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</si>
  <si>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</si>
  <si>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</si>
  <si>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</si>
  <si>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</si>
  <si>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</si>
  <si>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</si>
  <si>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</si>
  <si>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</si>
  <si>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</si>
  <si>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</si>
  <si>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</si>
  <si>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</si>
  <si>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</si>
  <si>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</si>
  <si>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</si>
  <si>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</si>
  <si>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</si>
  <si>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</si>
  <si>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</si>
  <si>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</si>
  <si>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</si>
  <si>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</si>
  <si>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</si>
  <si>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</si>
  <si>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</si>
  <si>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</si>
  <si>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</si>
  <si>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</si>
  <si>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</si>
  <si>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</si>
  <si>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</si>
  <si>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</si>
  <si>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</si>
  <si>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</si>
  <si>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</si>
  <si>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</si>
  <si>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</si>
  <si>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</si>
  <si>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</si>
  <si>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</si>
  <si>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</si>
  <si>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</si>
  <si>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</si>
  <si>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</si>
  <si>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</si>
  <si>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</si>
  <si>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</si>
  <si>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</si>
  <si>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</si>
  <si>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</si>
  <si>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</si>
  <si>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</si>
  <si>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</si>
  <si>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</si>
  <si>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</si>
  <si>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</si>
  <si>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</si>
  <si>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</si>
  <si>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</si>
  <si>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</si>
  <si>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</si>
  <si>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</si>
  <si>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</si>
  <si>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</si>
  <si>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</si>
  <si>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</si>
  <si>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</si>
  <si>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</si>
  <si>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</si>
  <si>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</si>
  <si>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</si>
  <si>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</si>
  <si>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</si>
  <si>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</si>
  <si>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</si>
  <si>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</si>
  <si>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</si>
  <si>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</si>
  <si>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</si>
  <si>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</si>
  <si>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</si>
  <si>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</si>
  <si>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</si>
  <si>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</si>
  <si>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</si>
  <si>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</si>
  <si>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</si>
  <si>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</si>
  <si>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</si>
  <si>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</si>
  <si>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</si>
  <si>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</si>
  <si>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</si>
  <si>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</si>
  <si>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</si>
  <si>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</si>
  <si>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</si>
  <si>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</si>
  <si>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</si>
  <si>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</si>
  <si>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</si>
  <si>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</si>
  <si>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</si>
  <si>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</si>
  <si>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</si>
  <si>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</si>
  <si>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</si>
  <si>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</si>
  <si>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</si>
  <si>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</si>
  <si>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</si>
  <si>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</si>
  <si>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</si>
  <si>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</si>
  <si>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</si>
  <si>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</si>
  <si>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</si>
  <si>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</si>
  <si>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</si>
  <si>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</si>
  <si>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</si>
  <si>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</si>
  <si>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</si>
  <si>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</si>
  <si>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</si>
  <si>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</si>
  <si>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</si>
  <si>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</si>
  <si>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</si>
  <si>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</si>
  <si>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</si>
  <si>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</si>
  <si>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</si>
  <si>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</si>
  <si>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</si>
  <si>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</si>
  <si>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</si>
  <si>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</si>
  <si>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</si>
  <si>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</si>
  <si>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</si>
  <si>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</si>
  <si>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</si>
  <si>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</si>
  <si>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</si>
  <si>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</si>
  <si>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</si>
  <si>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</si>
  <si>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</si>
  <si>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</si>
  <si>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</si>
  <si>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</si>
  <si>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</si>
  <si>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</si>
  <si>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</si>
  <si>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</si>
  <si>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</si>
  <si>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</si>
  <si>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</si>
  <si>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</si>
  <si>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</si>
  <si>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</si>
  <si>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</si>
  <si>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</si>
  <si>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</si>
  <si>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</si>
  <si>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</si>
  <si>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</si>
  <si>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</si>
  <si>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</si>
  <si>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</si>
  <si>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</si>
  <si>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</si>
  <si>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</si>
  <si>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</si>
  <si>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</si>
  <si>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</si>
  <si>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</si>
  <si>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</si>
  <si>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</si>
  <si>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</si>
  <si>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</si>
  <si>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</si>
  <si>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</si>
  <si>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</si>
  <si>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</si>
  <si>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</si>
  <si>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</si>
  <si>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</si>
  <si>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</si>
  <si>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</si>
  <si>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</si>
  <si>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</si>
  <si>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</si>
  <si>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</si>
  <si>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</si>
  <si>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</si>
  <si>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</si>
  <si>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</si>
  <si>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</si>
  <si>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</si>
  <si>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</si>
  <si>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</si>
  <si>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</si>
  <si>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</si>
  <si>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</si>
  <si>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</si>
  <si>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</si>
  <si>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</si>
  <si>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</si>
  <si>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</si>
  <si>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</si>
  <si>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</si>
  <si>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</si>
  <si>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</si>
  <si>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</si>
  <si>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</si>
  <si>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</si>
  <si>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</si>
  <si>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</si>
  <si>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</si>
  <si>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</si>
  <si>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</si>
  <si>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</si>
  <si>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</si>
  <si>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</si>
  <si>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</si>
  <si>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</si>
  <si>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</si>
  <si>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</si>
  <si>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</si>
  <si>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</si>
  <si>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</si>
  <si>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</si>
  <si>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</si>
  <si>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</si>
  <si>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</si>
  <si>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</si>
  <si>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</si>
  <si>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</si>
  <si>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</si>
  <si>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</si>
  <si>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</si>
  <si>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</si>
  <si>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</si>
  <si>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</si>
  <si>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</si>
  <si>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</si>
  <si>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</si>
  <si>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</si>
  <si>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</si>
  <si>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</si>
  <si>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</si>
  <si>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</si>
  <si>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</si>
  <si>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</si>
  <si>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</si>
  <si>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</si>
  <si>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</si>
  <si>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</si>
  <si>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</si>
  <si>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</si>
  <si>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</si>
  <si>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</si>
  <si>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</si>
  <si>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</si>
  <si>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</si>
  <si>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</si>
  <si>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</si>
  <si>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</si>
  <si>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</si>
  <si>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</si>
  <si>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</si>
  <si>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</si>
  <si>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</si>
  <si>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</si>
  <si>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</si>
  <si>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</si>
  <si>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</si>
  <si>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</si>
  <si>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</si>
  <si>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</si>
  <si>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</si>
  <si>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</si>
  <si>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</si>
  <si>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</si>
  <si>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</si>
  <si>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</si>
  <si>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</si>
  <si>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</si>
  <si>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</si>
  <si>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</si>
  <si>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</si>
  <si>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</si>
  <si>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</si>
  <si>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</si>
  <si>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</si>
  <si>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</si>
  <si>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</si>
  <si>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</si>
  <si>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</si>
  <si>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</si>
  <si>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</si>
  <si>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</si>
  <si>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</si>
  <si>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</si>
  <si>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</si>
  <si>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</si>
  <si>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</si>
  <si>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</si>
  <si>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</si>
  <si>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</si>
  <si>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</si>
  <si>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</si>
  <si>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</si>
  <si>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</si>
  <si>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</si>
  <si>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</si>
  <si>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</si>
  <si>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</si>
  <si>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</si>
  <si>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</si>
  <si>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</si>
  <si>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</si>
  <si>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</si>
  <si>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</si>
  <si>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</si>
  <si>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</si>
  <si>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</si>
  <si>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</si>
  <si>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</si>
  <si>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</si>
  <si>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</si>
  <si>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</si>
  <si>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</si>
  <si>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</si>
  <si>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</si>
  <si>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</si>
  <si>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</si>
  <si>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</si>
  <si>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</si>
  <si>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</si>
  <si>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</si>
  <si>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</si>
  <si>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</si>
  <si>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</si>
  <si>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</si>
  <si>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</si>
  <si>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</si>
  <si>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</si>
  <si>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</si>
  <si>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</si>
  <si>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</si>
  <si>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</si>
  <si>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</si>
  <si>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</si>
  <si>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</si>
  <si>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</si>
  <si>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</si>
  <si>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</si>
  <si>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</si>
  <si>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</si>
  <si>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</si>
  <si>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</si>
  <si>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</si>
  <si>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</si>
  <si>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</si>
  <si>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</si>
  <si>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</si>
  <si>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</si>
  <si>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</si>
  <si>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</si>
  <si>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</si>
  <si>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</si>
  <si>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</si>
  <si>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</si>
  <si>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</si>
  <si>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</si>
  <si>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</si>
  <si>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</si>
  <si>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</si>
  <si>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</si>
  <si>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</si>
  <si>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</si>
  <si>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</si>
  <si>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</si>
  <si>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</si>
  <si>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</si>
  <si>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</si>
  <si>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</si>
  <si>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</si>
  <si>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</si>
  <si>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</si>
  <si>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</si>
  <si>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</si>
  <si>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</si>
  <si>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</si>
  <si>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</si>
  <si>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</si>
  <si>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</si>
  <si>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</si>
  <si>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</si>
  <si>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</si>
  <si>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</si>
  <si>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</si>
  <si>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</si>
  <si>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</si>
  <si>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</si>
  <si>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</si>
  <si>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</si>
  <si>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</si>
  <si>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</si>
  <si>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</si>
  <si>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</si>
  <si>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</si>
  <si>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</si>
  <si>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</si>
  <si>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</si>
  <si>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</si>
  <si>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</si>
  <si>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</si>
  <si>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</si>
  <si>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</si>
  <si>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</si>
  <si>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</si>
  <si>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</si>
  <si>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</si>
  <si>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</si>
  <si>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</si>
  <si>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</si>
  <si>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</si>
  <si>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</si>
  <si>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</si>
  <si>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</si>
  <si>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</si>
  <si>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</si>
  <si>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</si>
  <si>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</si>
  <si>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</si>
  <si>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</si>
  <si>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</si>
  <si>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</si>
  <si>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</si>
  <si>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</si>
  <si>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</si>
  <si>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</si>
  <si>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</si>
  <si>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</si>
  <si>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</si>
  <si>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</si>
  <si>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</si>
  <si>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</si>
  <si>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</si>
  <si>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</si>
  <si>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</si>
  <si>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</si>
  <si>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</si>
  <si>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</si>
  <si>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</si>
  <si>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</si>
  <si>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</si>
  <si>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</si>
  <si>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</si>
  <si>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</si>
  <si>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</si>
  <si>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</si>
  <si>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</si>
  <si>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</si>
  <si>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</si>
  <si>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</si>
  <si>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</si>
  <si>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</si>
  <si>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</si>
  <si>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</si>
  <si>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</si>
  <si>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</si>
  <si>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</si>
  <si>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</si>
  <si>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</si>
  <si>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</si>
  <si>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</si>
  <si>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</si>
  <si>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</si>
  <si>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</si>
  <si>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</si>
  <si>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</si>
  <si>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</si>
  <si>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</si>
  <si>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</si>
  <si>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</si>
  <si>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</si>
  <si>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</si>
  <si>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</si>
  <si>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</si>
  <si>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</si>
  <si>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</si>
  <si>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</si>
  <si>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</si>
  <si>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</si>
  <si>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</si>
  <si>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</si>
  <si>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</si>
  <si>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</si>
  <si>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</si>
  <si>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</si>
  <si>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</si>
  <si>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</si>
  <si>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</si>
  <si>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</si>
  <si>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</si>
  <si>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</si>
  <si>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</si>
  <si>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</si>
  <si>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</si>
  <si>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</si>
  <si>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</si>
  <si>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</si>
  <si>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</si>
  <si>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</si>
  <si>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</si>
  <si>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</si>
  <si>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</si>
  <si>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</si>
  <si>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</si>
  <si>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</si>
  <si>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</si>
  <si>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</si>
  <si>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</si>
  <si>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</si>
  <si>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</si>
  <si>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</si>
  <si>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</si>
  <si>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</si>
  <si>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</si>
  <si>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</si>
  <si>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</si>
  <si>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</si>
  <si>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</si>
  <si>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</si>
  <si>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</si>
  <si>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</si>
  <si>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</si>
  <si>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</si>
  <si>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</si>
  <si>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</si>
  <si>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</si>
  <si>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</si>
  <si>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</si>
  <si>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</si>
  <si>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</si>
  <si>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</si>
  <si>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</si>
  <si>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</si>
  <si>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</si>
  <si>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</si>
  <si>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</si>
  <si>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</si>
  <si>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</si>
  <si>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</si>
  <si>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</si>
  <si>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</si>
  <si>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</si>
  <si>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</si>
  <si>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</si>
  <si>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</si>
  <si>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</si>
  <si>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</si>
  <si>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</si>
  <si>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</si>
  <si>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</si>
  <si>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</si>
  <si>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</si>
  <si>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</si>
  <si>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</si>
  <si>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</si>
  <si>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</si>
  <si>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</si>
  <si>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</si>
  <si>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</si>
  <si>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</si>
  <si>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</si>
  <si>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</si>
  <si>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</si>
  <si>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</si>
  <si>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</si>
  <si>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</si>
  <si>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</si>
  <si>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</si>
  <si>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</si>
  <si>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</si>
  <si>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</si>
  <si>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</si>
  <si>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</si>
  <si>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</si>
  <si>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</si>
  <si>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</si>
  <si>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</si>
  <si>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</si>
  <si>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</si>
  <si>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</si>
  <si>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</si>
  <si>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</si>
  <si>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</si>
  <si>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</si>
  <si>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</si>
  <si>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</si>
  <si>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</si>
  <si>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</si>
  <si>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</si>
  <si>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</si>
  <si>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</si>
  <si>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</si>
  <si>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</si>
  <si>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</si>
  <si>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</si>
  <si>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</si>
  <si>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</si>
  <si>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</si>
  <si>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</si>
  <si>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</si>
  <si>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</si>
  <si>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</si>
  <si>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</si>
  <si>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</si>
  <si>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</si>
  <si>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</si>
  <si>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</si>
  <si>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</si>
  <si>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</si>
  <si>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</si>
  <si>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</si>
  <si>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</si>
  <si>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</si>
  <si>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</si>
  <si>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</si>
  <si>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</si>
  <si>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</si>
  <si>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</si>
  <si>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</si>
  <si>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</si>
  <si>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</si>
  <si>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</si>
  <si>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</si>
  <si>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</si>
  <si>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</si>
  <si>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</si>
  <si>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</si>
  <si>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</si>
  <si>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</si>
  <si>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</si>
  <si>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</si>
  <si>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</si>
  <si>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</si>
  <si>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</si>
  <si>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</si>
  <si>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</si>
  <si>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</si>
  <si>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</si>
  <si>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</si>
  <si>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</si>
  <si>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</si>
  <si>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</si>
  <si>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</si>
  <si>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</si>
  <si>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</si>
  <si>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</si>
  <si>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</si>
  <si>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</si>
  <si>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</si>
  <si>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</si>
  <si>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</si>
  <si>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</si>
  <si>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</si>
  <si>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</si>
  <si>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</si>
  <si>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</si>
  <si>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</si>
  <si>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</si>
  <si>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</si>
  <si>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</si>
  <si>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</si>
  <si>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</si>
  <si>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</si>
  <si>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</si>
  <si>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</si>
  <si>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</si>
  <si>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</si>
  <si>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</si>
  <si>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</si>
  <si>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</si>
  <si>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</si>
  <si>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</si>
  <si>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</si>
  <si>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</si>
  <si>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</si>
  <si>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</si>
  <si>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</si>
  <si>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</si>
  <si>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</si>
  <si>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</si>
  <si>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</si>
  <si>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</si>
  <si>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</si>
  <si>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</si>
  <si>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</si>
  <si>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</si>
  <si>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</si>
  <si>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</si>
  <si>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</si>
  <si>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</si>
  <si>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</si>
  <si>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</si>
  <si>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</si>
  <si>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</si>
  <si>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</si>
  <si>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</si>
  <si>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</si>
  <si>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</si>
  <si>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</si>
  <si>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</si>
  <si>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</si>
  <si>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</si>
  <si>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</si>
  <si>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</si>
  <si>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</si>
  <si>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</si>
  <si>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</si>
  <si>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</si>
  <si>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</si>
  <si>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</si>
  <si>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</si>
  <si>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</si>
  <si>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</si>
  <si>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</si>
  <si>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</si>
  <si>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</si>
  <si>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</si>
  <si>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</si>
  <si>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</si>
  <si>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</si>
  <si>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</si>
  <si>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</si>
  <si>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</si>
  <si>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</si>
  <si>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</si>
  <si>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</si>
  <si>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</si>
  <si>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</si>
  <si>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</si>
  <si>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</si>
  <si>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</si>
  <si>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</si>
  <si>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</si>
  <si>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</si>
  <si>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</si>
  <si>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</si>
  <si>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</si>
  <si>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</si>
  <si>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</si>
  <si>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</si>
  <si>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</si>
  <si>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</si>
  <si>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</si>
  <si>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</si>
  <si>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</si>
  <si>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</si>
  <si>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</si>
  <si>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</si>
  <si>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</si>
  <si>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</si>
  <si>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</si>
  <si>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</si>
  <si>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</si>
  <si>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</si>
  <si>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</si>
  <si>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</si>
  <si>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</si>
  <si>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</si>
  <si>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</si>
  <si>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</si>
  <si>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</si>
  <si>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</si>
  <si>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</si>
  <si>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</si>
  <si>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</si>
  <si>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</si>
  <si>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</si>
  <si>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</si>
  <si>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</si>
  <si>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</si>
  <si>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</si>
  <si>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</si>
  <si>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</si>
  <si>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</si>
  <si>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</si>
  <si>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</si>
  <si>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</si>
  <si>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</si>
  <si>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</si>
  <si>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</si>
  <si>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</si>
  <si>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</si>
  <si>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</si>
  <si>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</si>
  <si>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</si>
  <si>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</si>
  <si>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</si>
  <si>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</si>
  <si>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</si>
  <si>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</si>
  <si>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</si>
  <si>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</si>
  <si>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</si>
  <si>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</si>
  <si>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</si>
  <si>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</si>
  <si>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</si>
  <si>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</si>
  <si>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</si>
  <si>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</si>
  <si>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</si>
  <si>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</si>
  <si>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</si>
  <si>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</si>
  <si>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</si>
  <si>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</si>
  <si>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</si>
  <si>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</si>
  <si>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</si>
  <si>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</si>
  <si>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</si>
  <si>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</si>
  <si>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</si>
  <si>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</si>
  <si>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</si>
  <si>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</si>
  <si>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</si>
  <si>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</si>
  <si>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</si>
  <si>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</si>
  <si>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</si>
  <si>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</si>
  <si>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</si>
  <si>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</si>
  <si>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</si>
  <si>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</si>
  <si>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</si>
  <si>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</si>
  <si>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</si>
  <si>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</si>
  <si>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</si>
  <si>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</si>
  <si>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</si>
  <si>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</si>
  <si>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</si>
  <si>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</si>
  <si>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</si>
  <si>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</si>
  <si>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</si>
  <si>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</si>
  <si>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</si>
  <si>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</si>
  <si>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</si>
  <si>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</si>
  <si>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</si>
  <si>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</si>
  <si>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</si>
  <si>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</si>
  <si>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</si>
  <si>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</si>
  <si>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</si>
  <si>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</si>
  <si>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</si>
  <si>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</si>
  <si>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</si>
  <si>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</si>
  <si>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</si>
  <si>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</si>
  <si>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</si>
  <si>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</si>
  <si>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</si>
  <si>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</si>
  <si>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</si>
  <si>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</si>
  <si>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</si>
  <si>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</si>
  <si>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</si>
  <si>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</si>
  <si>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</si>
  <si>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</si>
  <si>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</si>
  <si>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</si>
  <si>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</si>
  <si>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</si>
  <si>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</si>
  <si>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</si>
  <si>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</si>
  <si>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</si>
  <si>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</si>
  <si>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</si>
  <si>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</si>
  <si>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</si>
  <si>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</si>
  <si>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</si>
  <si>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</si>
  <si>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</si>
  <si>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</si>
  <si>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</si>
  <si>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</si>
  <si>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</si>
  <si>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</si>
  <si>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</si>
  <si>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</si>
  <si>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</si>
  <si>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</si>
  <si>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</si>
  <si>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</si>
  <si>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</si>
  <si>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</si>
  <si>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</si>
  <si>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</si>
  <si>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</si>
  <si>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</si>
  <si>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</si>
  <si>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</si>
  <si>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</si>
  <si>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</si>
  <si>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</si>
  <si>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</si>
  <si>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</si>
  <si>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</si>
  <si>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</si>
  <si>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</si>
  <si>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</si>
  <si>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</si>
  <si>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</si>
  <si>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</si>
  <si>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</si>
  <si>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</si>
  <si>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</si>
  <si>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</si>
  <si>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</si>
  <si>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</si>
  <si>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</si>
  <si>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</si>
  <si>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</si>
  <si>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</si>
  <si>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</si>
  <si>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</si>
  <si>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</si>
  <si>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</si>
  <si>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</si>
  <si>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</si>
  <si>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</si>
  <si>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</si>
  <si>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</si>
  <si>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</si>
  <si>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</si>
  <si>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</si>
  <si>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</si>
  <si>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</si>
  <si>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</si>
  <si>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</si>
  <si>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</si>
  <si>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</si>
  <si>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</si>
  <si>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</si>
  <si>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</si>
  <si>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</si>
  <si>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</si>
  <si>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</si>
  <si>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</si>
  <si>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</si>
  <si>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</si>
  <si>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</si>
  <si>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</si>
  <si>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</si>
  <si>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</si>
  <si>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</si>
  <si>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</si>
  <si>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</si>
  <si>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</si>
  <si>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</si>
  <si>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</si>
  <si>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</si>
  <si>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</si>
  <si>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</si>
  <si>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</si>
  <si>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</si>
  <si>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</si>
  <si>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</si>
  <si>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</si>
  <si>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</si>
  <si>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</si>
  <si>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</si>
  <si>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</si>
  <si>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</si>
  <si>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</si>
  <si>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</si>
  <si>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</si>
  <si>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</si>
  <si>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</si>
  <si>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</si>
  <si>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</si>
  <si>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</si>
  <si>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</si>
  <si>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</si>
  <si>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</si>
  <si>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</si>
  <si>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</si>
  <si>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</si>
  <si>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</si>
  <si>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</si>
  <si>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</si>
  <si>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</si>
  <si>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</si>
  <si>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</si>
  <si>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</si>
  <si>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</si>
  <si>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</si>
  <si>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</si>
  <si>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</si>
  <si>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</si>
  <si>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</si>
  <si>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</si>
  <si>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</si>
  <si>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</si>
  <si>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</si>
  <si>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</si>
  <si>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</si>
  <si>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</si>
  <si>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</si>
  <si>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</si>
  <si>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</si>
  <si>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</si>
  <si>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</si>
  <si>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</si>
  <si>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</si>
  <si>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</si>
  <si>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</si>
  <si>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</si>
  <si>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</si>
  <si>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</si>
  <si>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</si>
  <si>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</si>
  <si>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</si>
  <si>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</si>
  <si>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</si>
  <si>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</si>
  <si>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</si>
  <si>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</si>
  <si>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</si>
  <si>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</si>
  <si>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</si>
  <si>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</si>
  <si>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</si>
  <si>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</si>
  <si>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</si>
  <si>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</si>
  <si>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</si>
  <si>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</si>
  <si>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</si>
  <si>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</si>
  <si>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</si>
  <si>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</si>
  <si>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</si>
  <si>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</si>
  <si>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</si>
  <si>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</si>
  <si>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</si>
  <si>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</si>
  <si>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</si>
  <si>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</si>
  <si>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</si>
  <si>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</si>
  <si>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</si>
  <si>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</si>
  <si>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</si>
  <si>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</si>
  <si>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</si>
  <si>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</si>
  <si>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</si>
  <si>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</si>
  <si>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</si>
  <si>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</si>
  <si>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</si>
  <si>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</si>
  <si>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</si>
  <si>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</si>
  <si>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</si>
  <si>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</si>
  <si>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</si>
  <si>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</si>
  <si>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</si>
  <si>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</si>
  <si>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</si>
  <si>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</si>
  <si>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</si>
  <si>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</si>
  <si>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</si>
  <si>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</si>
  <si>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</si>
  <si>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</si>
  <si>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</si>
  <si>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</si>
  <si>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</si>
  <si>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</si>
  <si>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</si>
  <si>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</si>
  <si>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</si>
  <si>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</si>
  <si>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</si>
  <si>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</si>
  <si>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</si>
  <si>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</si>
  <si>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</si>
  <si>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</si>
  <si>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</si>
  <si>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</si>
  <si>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</si>
  <si>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</si>
  <si>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</si>
  <si>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</si>
  <si>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</si>
  <si>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</si>
  <si>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</si>
  <si>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</si>
  <si>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</si>
  <si>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</si>
  <si>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</si>
  <si>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</si>
  <si>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</si>
  <si>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</si>
  <si>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</si>
  <si>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</si>
  <si>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</si>
  <si>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</si>
  <si>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</si>
  <si>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</si>
  <si>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</si>
  <si>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</si>
  <si>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</si>
  <si>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</si>
  <si>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</si>
  <si>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</si>
  <si>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</si>
  <si>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</si>
  <si>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</si>
  <si>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</si>
  <si>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</si>
  <si>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</si>
  <si>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</si>
  <si>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</si>
  <si>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</si>
  <si>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</si>
  <si>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</si>
  <si>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</si>
  <si>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</si>
  <si>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</si>
  <si>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</si>
  <si>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</si>
  <si>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</si>
  <si>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</si>
  <si>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</si>
  <si>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</si>
  <si>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</si>
  <si>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</si>
  <si>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</si>
  <si>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</si>
  <si>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</si>
  <si>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</si>
  <si>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</si>
  <si>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</si>
  <si>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</si>
  <si>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</si>
  <si>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</si>
  <si>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</si>
  <si>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</si>
  <si>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</si>
  <si>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</si>
  <si>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</si>
  <si>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</si>
  <si>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</si>
  <si>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</si>
  <si>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</si>
  <si>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</si>
  <si>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</si>
  <si>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</si>
  <si>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</si>
  <si>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</si>
  <si>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</si>
  <si>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</si>
  <si>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</si>
  <si>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</si>
  <si>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</si>
  <si>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</si>
  <si>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</si>
  <si>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</si>
  <si>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</si>
  <si>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</si>
  <si>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</si>
  <si>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</si>
  <si>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</si>
  <si>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</si>
  <si>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</si>
  <si>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</si>
  <si>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</si>
  <si>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</si>
  <si>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</si>
  <si>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</si>
  <si>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</si>
  <si>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</si>
  <si>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</si>
  <si>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</si>
  <si>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</si>
  <si>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</si>
  <si>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</si>
  <si>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</si>
  <si>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</si>
  <si>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</si>
  <si>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</si>
  <si>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</si>
  <si>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</si>
  <si>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</si>
  <si>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</si>
  <si>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</si>
  <si>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</si>
  <si>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</si>
  <si>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</si>
  <si>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</si>
  <si>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</si>
  <si>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</si>
  <si>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</si>
  <si>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</si>
  <si>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</si>
  <si>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</si>
  <si>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</si>
  <si>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</si>
  <si>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</si>
  <si>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</si>
  <si>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</si>
  <si>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</si>
  <si>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</si>
  <si>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</si>
  <si>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</si>
  <si>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</si>
  <si>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</si>
  <si>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</si>
  <si>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</si>
  <si>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</si>
  <si>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</si>
  <si>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</si>
  <si>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</si>
  <si>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</si>
  <si>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</si>
  <si>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</si>
  <si>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</si>
  <si>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</si>
  <si>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</si>
  <si>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</si>
  <si>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</si>
  <si>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</si>
  <si>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</si>
  <si>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</si>
  <si>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</si>
  <si>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</si>
  <si>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</si>
  <si>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</si>
  <si>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</si>
  <si>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</si>
  <si>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</si>
  <si>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</si>
  <si>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</si>
  <si>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</si>
  <si>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</si>
  <si>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</si>
  <si>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</si>
  <si>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</si>
  <si>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</si>
  <si>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</si>
  <si>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</si>
  <si>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</si>
  <si>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</si>
  <si>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</si>
  <si>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</si>
  <si>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</si>
  <si>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</si>
  <si>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</si>
  <si>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</si>
  <si>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</si>
  <si>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</si>
  <si>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</si>
  <si>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</si>
  <si>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</si>
  <si>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</si>
  <si>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</si>
  <si>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</si>
  <si>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</si>
  <si>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</si>
  <si>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</si>
  <si>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</si>
  <si>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</si>
  <si>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</si>
  <si>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</si>
  <si>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</si>
  <si>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</si>
  <si>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</si>
  <si>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</si>
  <si>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</si>
  <si>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</si>
  <si>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</si>
  <si>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</si>
  <si>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</si>
  <si>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</si>
  <si>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</si>
  <si>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</si>
  <si>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</si>
  <si>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</si>
  <si>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</si>
  <si>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</si>
  <si>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</si>
  <si>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</si>
  <si>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</si>
  <si>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</si>
  <si>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</si>
  <si>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</si>
  <si>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</si>
  <si>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</si>
  <si>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</si>
  <si>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</si>
  <si>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</si>
  <si>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</si>
  <si>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</si>
  <si>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</si>
  <si>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</si>
  <si>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</si>
  <si>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</si>
  <si>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</si>
  <si>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</si>
  <si>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</si>
  <si>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</si>
  <si>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</si>
  <si>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</si>
  <si>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</si>
  <si>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</si>
  <si>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</si>
  <si>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</si>
  <si>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</si>
  <si>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</si>
  <si>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</si>
  <si>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</si>
  <si>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</si>
  <si>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</si>
  <si>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</si>
  <si>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</si>
  <si>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</si>
  <si>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</si>
  <si>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</si>
  <si>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</si>
  <si>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</si>
  <si>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</si>
  <si>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</si>
  <si>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</si>
  <si>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</si>
  <si>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</si>
  <si>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</si>
  <si>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</si>
  <si>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</si>
  <si>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</si>
  <si>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</si>
  <si>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</si>
  <si>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</si>
  <si>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</si>
  <si>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</si>
  <si>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</si>
  <si>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</si>
  <si>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</si>
  <si>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</si>
  <si>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</si>
  <si>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</si>
  <si>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</si>
  <si>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</si>
  <si>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</si>
  <si>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</si>
  <si>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</si>
  <si>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</si>
  <si>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</si>
  <si>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</si>
  <si>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</si>
  <si>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</si>
  <si>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</si>
  <si>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</si>
  <si>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</si>
  <si>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</si>
  <si>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</si>
  <si>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</si>
  <si>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</si>
  <si>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</si>
  <si>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</si>
  <si>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</si>
  <si>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</si>
  <si>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</si>
  <si>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</si>
  <si>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</si>
  <si>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</si>
  <si>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</si>
  <si>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</si>
  <si>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</si>
  <si>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</si>
  <si>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</si>
  <si>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</si>
  <si>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</si>
  <si>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</si>
  <si>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</si>
  <si>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</si>
  <si>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</si>
  <si>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</si>
  <si>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</si>
  <si>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</si>
  <si>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</si>
  <si>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</si>
  <si>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</si>
  <si>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</si>
  <si>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</si>
  <si>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</si>
  <si>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</si>
  <si>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</si>
  <si>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</si>
  <si>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</si>
  <si>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</si>
  <si>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</si>
  <si>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</si>
  <si>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</si>
  <si>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</si>
  <si>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</si>
  <si>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</si>
  <si>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</si>
  <si>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</si>
  <si>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</si>
  <si>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</si>
  <si>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</si>
  <si>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</si>
  <si>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</si>
  <si>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</si>
  <si>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</si>
  <si>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</si>
  <si>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</si>
  <si>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</si>
  <si>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</si>
  <si>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</si>
  <si>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</si>
  <si>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</si>
  <si>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</si>
  <si>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</si>
  <si>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</si>
  <si>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</si>
  <si>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</si>
  <si>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</si>
  <si>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</si>
  <si>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</si>
  <si>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</si>
  <si>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</si>
  <si>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</si>
  <si>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</si>
  <si>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</si>
  <si>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</si>
  <si>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</si>
  <si>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</si>
  <si>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</si>
  <si>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</si>
  <si>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</si>
  <si>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</si>
  <si>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</si>
  <si>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</si>
  <si>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</si>
  <si>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</si>
  <si>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</si>
  <si>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</si>
  <si>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</si>
  <si>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</si>
  <si>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</si>
  <si>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</si>
  <si>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</si>
  <si>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</si>
  <si>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</si>
  <si>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</si>
  <si>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</si>
  <si>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</si>
  <si>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</si>
  <si>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</si>
  <si>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</si>
  <si>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</si>
  <si>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</si>
  <si>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</si>
  <si>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</si>
  <si>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</si>
  <si>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</si>
  <si>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</si>
  <si>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</si>
  <si>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</si>
  <si>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</si>
  <si>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</si>
  <si>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</si>
  <si>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</si>
  <si>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</si>
  <si>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</si>
  <si>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</si>
  <si>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</si>
  <si>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</si>
  <si>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</si>
  <si>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</si>
  <si>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</si>
  <si>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</si>
  <si>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</si>
  <si>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</si>
  <si>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</si>
  <si>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</si>
  <si>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</si>
  <si>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</si>
  <si>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</si>
  <si>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</si>
  <si>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</si>
  <si>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</si>
  <si>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</si>
  <si>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</si>
  <si>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</si>
  <si>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</si>
  <si>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</si>
  <si>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</si>
  <si>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</si>
  <si>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</si>
  <si>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</si>
  <si>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</si>
  <si>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</si>
  <si>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</si>
  <si>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</si>
  <si>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</si>
  <si>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</si>
  <si>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</si>
  <si>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</si>
  <si>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</si>
  <si>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</si>
  <si>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</si>
  <si>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</si>
  <si>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</si>
  <si>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</si>
  <si>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</si>
  <si>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</si>
  <si>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</si>
  <si>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</si>
  <si>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</si>
  <si>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</si>
  <si>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</si>
  <si>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</si>
  <si>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</si>
  <si>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</si>
  <si>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</si>
  <si>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</si>
  <si>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</si>
  <si>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</si>
  <si>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</si>
  <si>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</si>
  <si>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</si>
  <si>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</si>
  <si>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</si>
  <si>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</si>
  <si>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</si>
  <si>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</si>
  <si>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</si>
  <si>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</si>
  <si>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</si>
  <si>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</si>
  <si>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</si>
  <si>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</si>
  <si>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</si>
  <si>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</si>
  <si>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</si>
  <si>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</si>
  <si>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</si>
  <si>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</si>
  <si>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</si>
  <si>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</si>
  <si>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</si>
  <si>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</si>
  <si>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</si>
  <si>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</si>
  <si>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</si>
  <si>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</si>
  <si>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</si>
  <si>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</si>
  <si>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</si>
  <si>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</si>
  <si>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</si>
  <si>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</si>
  <si>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</si>
  <si>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</si>
  <si>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</si>
  <si>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</si>
  <si>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</si>
  <si>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</si>
  <si>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</si>
  <si>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</si>
  <si>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</si>
  <si>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</si>
  <si>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</si>
  <si>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</si>
  <si>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</si>
  <si>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</si>
  <si>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</si>
  <si>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</si>
  <si>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</si>
  <si>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</si>
  <si>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</si>
  <si>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</si>
  <si>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</si>
  <si>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</si>
  <si>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</si>
  <si>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</si>
  <si>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</si>
  <si>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</si>
  <si>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</si>
  <si>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</si>
  <si>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</si>
  <si>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</si>
  <si>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</si>
  <si>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</si>
  <si>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</si>
  <si>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</si>
  <si>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</si>
  <si>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</si>
  <si>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</si>
  <si>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</si>
  <si>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</si>
  <si>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</si>
  <si>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</si>
  <si>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</si>
  <si>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</si>
  <si>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</si>
  <si>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</si>
  <si>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</si>
  <si>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</si>
  <si>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</si>
  <si>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</si>
  <si>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</si>
  <si>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</si>
  <si>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</si>
  <si>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</si>
  <si>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</si>
  <si>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</si>
  <si>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</si>
  <si>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</si>
  <si>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</si>
  <si>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</si>
  <si>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</si>
  <si>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</si>
  <si>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</si>
  <si>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</si>
  <si>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</si>
  <si>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</si>
  <si>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</si>
  <si>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</si>
  <si>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</si>
  <si>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</si>
  <si>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</si>
  <si>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</si>
  <si>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</si>
  <si>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</si>
  <si>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</si>
  <si>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</si>
  <si>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</si>
  <si>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</si>
  <si>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</si>
  <si>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</si>
  <si>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</si>
  <si>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</si>
  <si>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</si>
  <si>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</si>
  <si>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</si>
  <si>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</si>
  <si>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</si>
  <si>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</si>
  <si>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</si>
  <si>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</si>
  <si>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</si>
  <si>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</si>
  <si>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</si>
  <si>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</si>
  <si>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</si>
  <si>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</si>
  <si>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</si>
  <si>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</si>
  <si>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</si>
  <si>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</si>
  <si>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</si>
  <si>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</si>
  <si>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</si>
  <si>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</si>
  <si>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</si>
  <si>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</si>
  <si>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</si>
  <si>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</si>
  <si>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</si>
  <si>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</si>
  <si>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</si>
  <si>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</si>
  <si>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</si>
  <si>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</si>
  <si>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</si>
  <si>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</si>
  <si>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</si>
  <si>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</si>
  <si>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</si>
  <si>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</si>
  <si>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</si>
  <si>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</si>
  <si>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</si>
  <si>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</si>
  <si>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</si>
  <si>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</si>
  <si>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</si>
  <si>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</si>
  <si>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</si>
  <si>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</si>
  <si>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</si>
  <si>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</si>
  <si>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</si>
  <si>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</si>
  <si>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</si>
  <si>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</si>
  <si>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</si>
  <si>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</si>
  <si>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</si>
  <si>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</si>
  <si>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</si>
  <si>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</si>
  <si>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</si>
  <si>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</si>
  <si>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</si>
  <si>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</si>
  <si>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</si>
  <si>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</si>
  <si>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</si>
  <si>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</si>
  <si>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</si>
  <si>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</si>
  <si>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</si>
  <si>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</si>
  <si>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</si>
  <si>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</si>
  <si>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</si>
  <si>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</si>
  <si>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</si>
  <si>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</si>
  <si>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</si>
  <si>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</si>
  <si>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</si>
  <si>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</si>
  <si>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</si>
  <si>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</si>
  <si>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</si>
  <si>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</si>
  <si>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</si>
  <si>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</si>
  <si>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</si>
  <si>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</si>
  <si>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</si>
  <si>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</si>
  <si>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</si>
  <si>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</si>
  <si>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</si>
  <si>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</si>
  <si>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</si>
  <si>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</si>
  <si>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</si>
  <si>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</si>
  <si>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</si>
  <si>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</si>
  <si>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</si>
  <si>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</si>
  <si>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</si>
  <si>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</si>
  <si>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</si>
  <si>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</si>
  <si>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</si>
  <si>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</si>
  <si>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</si>
  <si>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</si>
  <si>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</si>
  <si>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</si>
  <si>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</si>
  <si>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</si>
  <si>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</si>
  <si>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</si>
  <si>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</si>
  <si>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</si>
  <si>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</si>
  <si>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</si>
  <si>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</si>
  <si>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</si>
  <si>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</si>
  <si>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</si>
  <si>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</si>
  <si>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</si>
  <si>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</si>
  <si>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</si>
  <si>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</si>
  <si>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</si>
  <si>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</si>
  <si>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</si>
  <si>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</si>
  <si>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</si>
  <si>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</si>
  <si>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</si>
  <si>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</si>
  <si>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</si>
  <si>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</si>
  <si>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</si>
  <si>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</si>
  <si>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</si>
  <si>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</si>
  <si>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</si>
  <si>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</si>
  <si>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</si>
  <si>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</si>
  <si>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</si>
  <si>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</si>
  <si>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</si>
  <si>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</si>
  <si>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</si>
  <si>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</si>
  <si>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</si>
  <si>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</si>
  <si>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</si>
  <si>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</si>
  <si>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</si>
  <si>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</si>
  <si>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</si>
  <si>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</si>
  <si>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</si>
  <si>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</si>
  <si>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</si>
  <si>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</si>
  <si>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</si>
  <si>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</si>
  <si>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</si>
  <si>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</si>
  <si>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</si>
  <si>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</si>
  <si>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</si>
  <si>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</si>
  <si>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</si>
  <si>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</si>
  <si>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</si>
  <si>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</si>
  <si>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</si>
  <si>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</si>
  <si>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</si>
  <si>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</si>
  <si>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</si>
  <si>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</si>
  <si>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</si>
  <si>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</si>
  <si>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</si>
  <si>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</si>
  <si>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</si>
  <si>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</si>
  <si>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</si>
  <si>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</si>
  <si>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</si>
  <si>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</si>
  <si>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</si>
  <si>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</si>
  <si>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</si>
  <si>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</si>
  <si>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</si>
  <si>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</si>
  <si>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</si>
  <si>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</si>
  <si>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</si>
  <si>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</si>
  <si>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</si>
  <si>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</si>
  <si>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</si>
  <si>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</si>
  <si>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</si>
  <si>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</si>
  <si>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</si>
  <si>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</si>
  <si>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</si>
  <si>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</si>
  <si>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</si>
  <si>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</si>
  <si>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</si>
  <si>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</si>
  <si>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</si>
  <si>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</si>
  <si>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</si>
  <si>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</si>
  <si>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</si>
  <si>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</si>
  <si>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</si>
  <si>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</si>
  <si>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</si>
  <si>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</si>
  <si>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</si>
  <si>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</si>
  <si>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</si>
  <si>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</si>
  <si>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</si>
  <si>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</si>
  <si>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</si>
  <si>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</si>
  <si>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</si>
  <si>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</si>
  <si>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</si>
  <si>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</si>
  <si>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</si>
  <si>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</si>
  <si>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</si>
  <si>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</si>
  <si>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</si>
  <si>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</si>
  <si>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</si>
  <si>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</si>
  <si>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</si>
  <si>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</si>
  <si>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</si>
  <si>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</si>
  <si>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</si>
  <si>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</si>
  <si>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</si>
  <si>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</si>
  <si>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</si>
  <si>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</si>
  <si>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</si>
  <si>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</si>
  <si>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</si>
  <si>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</si>
  <si>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</si>
  <si>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</si>
  <si>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</si>
  <si>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</si>
  <si>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</si>
  <si>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</si>
  <si>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</si>
  <si>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</si>
  <si>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</si>
  <si>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</si>
  <si>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</si>
  <si>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</si>
  <si>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</si>
  <si>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</si>
  <si>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</si>
  <si>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</si>
  <si>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</si>
  <si>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</si>
  <si>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</si>
  <si>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</si>
  <si>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</si>
  <si>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</si>
  <si>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</si>
  <si>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</si>
  <si>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</si>
  <si>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</si>
  <si>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</si>
  <si>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</si>
  <si>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</si>
  <si>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</si>
  <si>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</si>
  <si>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</si>
  <si>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</si>
  <si>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</si>
  <si>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</si>
  <si>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</si>
  <si>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</si>
  <si>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</si>
  <si>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</si>
  <si>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</si>
  <si>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</si>
  <si>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</si>
  <si>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</si>
  <si>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</si>
  <si>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</si>
  <si>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</si>
  <si>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</si>
  <si>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</si>
  <si>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</si>
  <si>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</si>
  <si>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</si>
  <si>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</si>
  <si>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</si>
  <si>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</si>
  <si>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</si>
  <si>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</si>
  <si>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</si>
  <si>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</si>
  <si>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</si>
  <si>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</si>
  <si>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</si>
  <si>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</si>
  <si>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</si>
  <si>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</si>
  <si>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</si>
  <si>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</si>
  <si>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</si>
  <si>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</si>
  <si>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</si>
  <si>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</si>
  <si>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</si>
  <si>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</si>
  <si>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</si>
  <si>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</si>
  <si>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</si>
  <si>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</si>
  <si>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</si>
  <si>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</si>
  <si>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</si>
  <si>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</si>
  <si>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</si>
  <si>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</si>
  <si>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</si>
  <si>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</si>
  <si>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</si>
  <si>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</si>
  <si>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</si>
  <si>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</si>
  <si>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</si>
  <si>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</si>
  <si>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</si>
  <si>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</si>
  <si>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</si>
  <si>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</si>
  <si>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</si>
  <si>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</si>
  <si>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</si>
  <si>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</si>
  <si>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</si>
  <si>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</si>
  <si>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</si>
  <si>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</si>
  <si>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</si>
  <si>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</si>
  <si>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</si>
  <si>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</si>
  <si>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</si>
  <si>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</si>
  <si>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</si>
  <si>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</si>
  <si>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</si>
  <si>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</si>
  <si>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</si>
  <si>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</si>
  <si>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</si>
  <si>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</si>
  <si>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</si>
  <si>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</si>
  <si>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</si>
  <si>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</si>
  <si>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</si>
  <si>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</si>
  <si>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</si>
  <si>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</si>
  <si>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</si>
  <si>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</si>
  <si>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</si>
  <si>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</si>
  <si>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</si>
  <si>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</si>
  <si>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</si>
  <si>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</si>
  <si>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</si>
  <si>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</si>
  <si>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</si>
  <si>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</si>
  <si>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</si>
  <si>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</si>
  <si>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</si>
  <si>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</si>
  <si>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</si>
  <si>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</si>
  <si>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</si>
  <si>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</si>
  <si>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</si>
  <si>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</si>
  <si>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</si>
  <si>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</si>
  <si>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</si>
  <si>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</si>
  <si>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</si>
  <si>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</si>
  <si>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</si>
  <si>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</si>
  <si>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</si>
  <si>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</si>
  <si>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</si>
  <si>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</si>
  <si>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</si>
  <si>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</si>
  <si>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</si>
  <si>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</si>
  <si>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</si>
  <si>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</si>
  <si>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</si>
  <si>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</si>
  <si>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</si>
  <si>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</si>
  <si>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</si>
  <si>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</si>
  <si>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</si>
  <si>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</si>
  <si>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</si>
  <si>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</si>
  <si>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</si>
  <si>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</si>
  <si>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</si>
  <si>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</si>
  <si>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</si>
  <si>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</si>
  <si>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</si>
  <si>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</si>
  <si>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</si>
  <si>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</si>
  <si>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</si>
  <si>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</si>
  <si>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</si>
  <si>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</si>
  <si>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</si>
  <si>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</si>
  <si>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</si>
  <si>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</si>
  <si>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</si>
  <si>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</si>
  <si>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</si>
  <si>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</si>
  <si>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</si>
  <si>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</si>
  <si>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</si>
  <si>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</si>
  <si>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</si>
  <si>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</si>
  <si>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</si>
  <si>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</si>
  <si>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</si>
  <si>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</si>
  <si>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</si>
  <si>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</si>
  <si>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</si>
  <si>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</si>
  <si>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</si>
  <si>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</si>
  <si>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</si>
  <si>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</si>
  <si>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</si>
  <si>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</si>
  <si>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</si>
  <si>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</si>
  <si>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</si>
  <si>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</si>
  <si>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</si>
  <si>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</si>
  <si>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</si>
  <si>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</si>
  <si>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</si>
  <si>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</si>
  <si>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</si>
  <si>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</si>
  <si>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</si>
  <si>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</si>
  <si>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</si>
  <si>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</si>
  <si>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</si>
  <si>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</si>
  <si>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</si>
  <si>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</si>
  <si>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</si>
  <si>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</si>
  <si>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</si>
  <si>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</si>
  <si>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</si>
  <si>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</si>
  <si>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</si>
  <si>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</si>
  <si>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</si>
  <si>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</si>
  <si>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</si>
  <si>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</si>
  <si>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</si>
  <si>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</si>
  <si>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</si>
  <si>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</si>
  <si>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</si>
  <si>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</si>
  <si>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</si>
  <si>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</si>
  <si>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</si>
  <si>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</si>
  <si>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</si>
  <si>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</si>
  <si>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</si>
  <si>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</si>
  <si>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</si>
  <si>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</si>
  <si>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</si>
  <si>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</si>
  <si>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</si>
  <si>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</si>
  <si>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</si>
  <si>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</si>
  <si>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</si>
  <si>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</si>
  <si>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</si>
  <si>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</si>
  <si>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</si>
  <si>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</si>
  <si>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</si>
  <si>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</si>
  <si>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</si>
  <si>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</si>
  <si>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</si>
  <si>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</si>
  <si>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</si>
  <si>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</si>
  <si>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</si>
  <si>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</si>
  <si>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</si>
  <si>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</si>
  <si>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</si>
  <si>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</si>
  <si>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</si>
  <si>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</si>
  <si>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</si>
  <si>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</si>
  <si>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</si>
  <si>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</si>
  <si>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</si>
  <si>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</si>
  <si>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</si>
  <si>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</si>
  <si>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</si>
  <si>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</si>
  <si>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</si>
  <si>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</si>
  <si>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</si>
  <si>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</si>
  <si>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</si>
  <si>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</si>
  <si>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</si>
  <si>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</si>
  <si>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</si>
  <si>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</si>
  <si>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</si>
  <si>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</si>
  <si>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</si>
  <si>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</si>
  <si>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</si>
  <si>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</si>
  <si>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</si>
  <si>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</si>
  <si>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</si>
  <si>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</si>
  <si>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</si>
  <si>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</si>
  <si>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</si>
  <si>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</si>
  <si>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</si>
  <si>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</si>
  <si>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</si>
  <si>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</si>
  <si>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</si>
  <si>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</si>
  <si>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</si>
  <si>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</si>
  <si>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</si>
  <si>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</si>
  <si>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</si>
  <si>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</si>
  <si>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</si>
  <si>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</si>
  <si>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</si>
  <si>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</si>
  <si>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</si>
  <si>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</si>
  <si>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</si>
  <si>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</si>
  <si>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</si>
  <si>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</si>
  <si>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</si>
  <si>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</si>
  <si>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</si>
  <si>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</si>
  <si>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</si>
  <si>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</si>
  <si>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</si>
  <si>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</si>
  <si>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</si>
  <si>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</si>
  <si>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</si>
  <si>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</si>
  <si>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</si>
  <si>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</si>
  <si>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</si>
  <si>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</si>
  <si>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</si>
  <si>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</si>
  <si>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</si>
  <si>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</si>
  <si>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</si>
  <si>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</si>
  <si>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</si>
  <si>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</si>
  <si>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</si>
  <si>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</si>
  <si>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</si>
  <si>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</si>
  <si>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</si>
  <si>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</si>
  <si>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</si>
  <si>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</si>
  <si>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</si>
  <si>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</si>
  <si>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</si>
  <si>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</si>
  <si>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</si>
  <si>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</si>
  <si>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</si>
  <si>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</si>
  <si>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</si>
  <si>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</si>
  <si>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</si>
  <si>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</si>
  <si>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</si>
  <si>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</si>
  <si>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</si>
  <si>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</si>
  <si>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</si>
  <si>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</si>
  <si>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</si>
  <si>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</si>
  <si>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</si>
  <si>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</si>
  <si>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</si>
  <si>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</si>
  <si>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</si>
  <si>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</si>
  <si>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</si>
  <si>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</si>
  <si>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</si>
  <si>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</si>
  <si>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</si>
  <si>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</si>
  <si>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</si>
  <si>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</si>
  <si>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</si>
  <si>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</si>
  <si>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</si>
  <si>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</si>
  <si>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</si>
  <si>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</si>
  <si>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</si>
  <si>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</si>
  <si>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</si>
  <si>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</si>
  <si>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</si>
  <si>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</si>
  <si>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</si>
  <si>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</si>
  <si>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</si>
  <si>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</si>
  <si>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</si>
  <si>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</si>
  <si>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</si>
  <si>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</si>
  <si>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</si>
  <si>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</si>
  <si>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</si>
  <si>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</si>
  <si>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</si>
  <si>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</si>
  <si>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</si>
  <si>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</si>
  <si>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</si>
  <si>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</si>
  <si>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</si>
  <si>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</si>
  <si>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</si>
  <si>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</si>
  <si>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</si>
  <si>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</si>
  <si>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</si>
  <si>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</si>
  <si>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</si>
  <si>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</si>
  <si>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</si>
  <si>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</si>
  <si>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</si>
  <si>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</si>
  <si>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</si>
  <si>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</si>
  <si>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</si>
  <si>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</si>
  <si>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</si>
  <si>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</si>
  <si>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</si>
  <si>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</si>
  <si>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</si>
  <si>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</si>
  <si>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</si>
  <si>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</si>
  <si>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</si>
  <si>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</si>
  <si>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</si>
  <si>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</si>
  <si>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</si>
  <si>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</si>
  <si>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</si>
  <si>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</si>
  <si>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</si>
  <si>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</si>
  <si>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</si>
  <si>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</si>
  <si>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</si>
  <si>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</si>
  <si>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</si>
  <si>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</si>
  <si>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</si>
  <si>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</si>
  <si>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</si>
  <si>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</si>
  <si>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</si>
  <si>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</si>
  <si>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</si>
  <si>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</si>
  <si>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</si>
  <si>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</si>
  <si>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</si>
  <si>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</si>
  <si>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</si>
  <si>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</si>
  <si>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</si>
  <si>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</si>
  <si>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</si>
  <si>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</si>
  <si>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</si>
  <si>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</si>
  <si>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</si>
  <si>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</si>
  <si>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</si>
  <si>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</si>
  <si>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</si>
  <si>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</si>
  <si>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</si>
  <si>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</si>
  <si>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</si>
  <si>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</si>
  <si>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</si>
  <si>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</si>
  <si>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</si>
  <si>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</si>
  <si>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</si>
  <si>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</si>
  <si>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</si>
  <si>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</si>
  <si>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</si>
  <si>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</si>
  <si>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</si>
  <si>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</si>
  <si>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</si>
  <si>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</si>
  <si>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</si>
  <si>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</si>
  <si>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</si>
  <si>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</si>
  <si>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</si>
  <si>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</si>
  <si>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</si>
  <si>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</si>
  <si>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</si>
  <si>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</si>
  <si>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</si>
  <si>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</si>
  <si>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</si>
  <si>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</si>
  <si>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</si>
  <si>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</si>
  <si>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</si>
  <si>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</si>
  <si>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</si>
  <si>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</si>
  <si>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</si>
  <si>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</si>
  <si>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</si>
  <si>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</si>
  <si>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</si>
  <si>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</si>
  <si>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</si>
  <si>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</si>
  <si>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</si>
  <si>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</si>
  <si>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</si>
  <si>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</si>
  <si>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</si>
  <si>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</si>
  <si>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</si>
  <si>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</si>
  <si>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</si>
  <si>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</si>
  <si>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</si>
  <si>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</si>
  <si>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</si>
  <si>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</si>
  <si>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</si>
  <si>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</si>
  <si>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</si>
  <si>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</si>
  <si>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</si>
  <si>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</si>
  <si>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</si>
  <si>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</si>
  <si>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</si>
  <si>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</si>
  <si>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</si>
  <si>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</si>
  <si>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</si>
  <si>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</si>
  <si>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</si>
  <si>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</si>
  <si>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</si>
  <si>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</si>
  <si>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</si>
  <si>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</si>
  <si>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</si>
  <si>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</si>
  <si>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</si>
  <si>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</si>
  <si>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</si>
  <si>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</si>
  <si>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</si>
  <si>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</si>
  <si>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</si>
  <si>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</si>
  <si>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</si>
  <si>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</si>
  <si>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</si>
  <si>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</si>
  <si>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</si>
  <si>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</si>
  <si>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</si>
  <si>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</si>
  <si>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</si>
  <si>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</si>
  <si>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</si>
  <si>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</si>
  <si>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</si>
  <si>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</si>
  <si>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</si>
  <si>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</si>
  <si>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</si>
  <si>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</si>
  <si>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</si>
  <si>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</si>
  <si>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</si>
  <si>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</si>
  <si>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</si>
  <si>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</si>
  <si>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</si>
  <si>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</si>
  <si>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</si>
  <si>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</si>
  <si>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</si>
  <si>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</si>
  <si>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</si>
  <si>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</si>
  <si>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</si>
  <si>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</si>
  <si>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</si>
  <si>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</si>
  <si>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</si>
  <si>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</si>
  <si>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</si>
  <si>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</si>
  <si>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</si>
  <si>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</si>
  <si>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</si>
  <si>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</si>
  <si>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</si>
  <si>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</si>
  <si>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</si>
  <si>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</si>
  <si>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</si>
  <si>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</si>
  <si>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</si>
  <si>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</si>
  <si>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</si>
  <si>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</si>
  <si>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</si>
  <si>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</si>
  <si>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</si>
  <si>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</si>
  <si>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</si>
  <si>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</si>
  <si>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</si>
  <si>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</si>
  <si>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</si>
  <si>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</si>
  <si>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</si>
  <si>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</si>
  <si>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</si>
  <si>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</si>
  <si>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</si>
  <si>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</si>
  <si>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</si>
  <si>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</si>
  <si>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</si>
  <si>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</si>
  <si>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</si>
  <si>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</si>
  <si>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</si>
  <si>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</si>
  <si>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</si>
  <si>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</si>
  <si>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</si>
  <si>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</si>
  <si>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</si>
  <si>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</si>
  <si>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</si>
  <si>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</si>
  <si>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</si>
  <si>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</si>
  <si>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</si>
  <si>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</si>
  <si>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</si>
  <si>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</si>
  <si>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</si>
  <si>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</si>
  <si>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</si>
  <si>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</si>
  <si>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</si>
  <si>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</si>
  <si>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</si>
  <si>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</si>
  <si>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</si>
  <si>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</si>
  <si>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</si>
  <si>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</si>
  <si>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</si>
  <si>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</si>
  <si>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</si>
  <si>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</si>
  <si>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</si>
  <si>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</si>
  <si>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</si>
  <si>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</si>
  <si>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</si>
  <si>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</si>
  <si>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</si>
  <si>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</si>
  <si>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</si>
  <si>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</si>
  <si>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</si>
  <si>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</si>
  <si>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</si>
  <si>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</si>
  <si>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</si>
  <si>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</si>
  <si>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</si>
  <si>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</si>
  <si>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</si>
  <si>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</si>
  <si>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</si>
  <si>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</si>
  <si>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</si>
  <si>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</si>
  <si>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</si>
  <si>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</si>
  <si>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</si>
  <si>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</si>
  <si>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</si>
  <si>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</si>
  <si>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</si>
  <si>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</si>
  <si>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</si>
  <si>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</si>
  <si>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</si>
  <si>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</si>
  <si>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</si>
  <si>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</si>
  <si>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</si>
  <si>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</si>
  <si>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</si>
  <si>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</si>
  <si>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</si>
  <si>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</si>
  <si>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</si>
  <si>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</si>
  <si>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</si>
  <si>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</si>
  <si>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</si>
  <si>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</si>
  <si>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</si>
  <si>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</si>
  <si>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</si>
  <si>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</si>
  <si>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</si>
  <si>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</si>
  <si>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</si>
  <si>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</si>
  <si>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</si>
  <si>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</si>
  <si>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</si>
  <si>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</si>
  <si>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</si>
  <si>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</si>
  <si>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</si>
  <si>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</si>
  <si>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</si>
  <si>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</si>
  <si>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</si>
  <si>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</si>
  <si>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</si>
  <si>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</si>
  <si>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</si>
  <si>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</si>
  <si>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</si>
  <si>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</si>
  <si>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</si>
  <si>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</si>
  <si>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</si>
  <si>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</si>
  <si>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</si>
  <si>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</si>
  <si>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</si>
  <si>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</si>
  <si>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</si>
  <si>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</si>
  <si>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</si>
  <si>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</si>
  <si>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</si>
  <si>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</si>
  <si>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</si>
  <si>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</si>
  <si>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</si>
  <si>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</si>
  <si>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</si>
  <si>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</si>
  <si>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</si>
  <si>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</si>
  <si>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</si>
  <si>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</si>
  <si>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</si>
  <si>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</si>
  <si>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</si>
  <si>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</si>
  <si>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</si>
  <si>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</si>
  <si>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</si>
  <si>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</si>
  <si>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</si>
  <si>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</si>
  <si>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</si>
  <si>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</si>
  <si>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</si>
  <si>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</si>
  <si>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</si>
  <si>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</si>
  <si>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</si>
  <si>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</si>
  <si>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</si>
  <si>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</si>
  <si>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</si>
  <si>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</si>
  <si>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</si>
  <si>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</si>
  <si>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</si>
  <si>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</si>
  <si>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</si>
  <si>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</si>
  <si>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</si>
  <si>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</si>
  <si>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</si>
  <si>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</si>
  <si>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</si>
  <si>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</si>
  <si>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</si>
  <si>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</si>
  <si>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</si>
  <si>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</si>
  <si>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</si>
  <si>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</si>
  <si>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</si>
  <si>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</si>
  <si>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</si>
  <si>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</si>
  <si>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</si>
  <si>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</si>
  <si>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</si>
  <si>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</si>
  <si>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</si>
  <si>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</si>
  <si>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</si>
  <si>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</si>
  <si>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</si>
  <si>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</si>
  <si>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</si>
  <si>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</si>
  <si>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</si>
  <si>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</si>
  <si>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</si>
  <si>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</si>
  <si>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</si>
  <si>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</si>
  <si>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</si>
  <si>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</si>
  <si>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</si>
  <si>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</si>
  <si>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</si>
  <si>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</si>
  <si>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</si>
  <si>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</si>
  <si>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</si>
  <si>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</si>
  <si>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</si>
  <si>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</si>
  <si>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</si>
  <si>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</si>
  <si>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</si>
  <si>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</si>
  <si>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</si>
  <si>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</si>
  <si>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</si>
  <si>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</si>
  <si>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</si>
  <si>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</si>
  <si>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</si>
  <si>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</si>
  <si>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</si>
  <si>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</si>
  <si>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</si>
  <si>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</si>
  <si>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</si>
  <si>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</si>
  <si>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</si>
  <si>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</si>
  <si>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</si>
  <si>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</si>
  <si>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</si>
  <si>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</si>
  <si>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</si>
  <si>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</si>
  <si>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</si>
  <si>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</si>
  <si>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</si>
  <si>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</si>
  <si>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</si>
  <si>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</si>
  <si>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</si>
  <si>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</si>
  <si>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</si>
  <si>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</si>
  <si>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</si>
  <si>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</si>
  <si>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</si>
  <si>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</si>
  <si>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</si>
  <si>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</si>
  <si>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</si>
  <si>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</si>
  <si>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</si>
  <si>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</si>
  <si>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</si>
  <si>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</si>
  <si>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</si>
  <si>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</si>
  <si>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</si>
  <si>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</si>
  <si>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</si>
  <si>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</si>
  <si>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</si>
  <si>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</si>
  <si>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</si>
  <si>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</si>
  <si>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</si>
  <si>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</si>
  <si>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</si>
  <si>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</si>
  <si>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</si>
  <si>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</si>
  <si>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</si>
  <si>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</si>
  <si>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</si>
  <si>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</si>
  <si>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</si>
  <si>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</si>
  <si>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</si>
  <si>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</si>
  <si>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</si>
  <si>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</si>
  <si>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</si>
  <si>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</si>
  <si>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</si>
  <si>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</si>
  <si>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</si>
  <si>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</si>
  <si>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</si>
  <si>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</si>
  <si>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</si>
  <si>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</si>
  <si>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</si>
  <si>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</si>
  <si>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</si>
  <si>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</si>
  <si>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</si>
  <si>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</si>
  <si>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</si>
  <si>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</si>
  <si>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</si>
  <si>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</si>
  <si>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</si>
  <si>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</si>
  <si>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</si>
  <si>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</si>
  <si>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</si>
  <si>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</si>
  <si>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</si>
  <si>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</si>
  <si>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</si>
  <si>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</si>
  <si>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</si>
  <si>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</si>
  <si>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</si>
  <si>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</si>
  <si>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</si>
  <si>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</si>
  <si>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</si>
  <si>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</si>
  <si>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</si>
  <si>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</si>
  <si>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</si>
  <si>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</si>
  <si>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</si>
  <si>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</si>
  <si>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</si>
  <si>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</si>
  <si>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</si>
  <si>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</si>
  <si>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</si>
  <si>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</si>
  <si>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</si>
  <si>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</si>
  <si>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</si>
  <si>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</si>
  <si>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</si>
  <si>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</si>
  <si>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</si>
  <si>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</si>
  <si>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</si>
  <si>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</si>
  <si>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</si>
  <si>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</si>
  <si>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</si>
  <si>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</si>
  <si>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</si>
  <si>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</si>
  <si>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</si>
  <si>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</si>
  <si>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</si>
  <si>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</si>
  <si>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</si>
  <si>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</si>
  <si>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</si>
  <si>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</si>
  <si>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</si>
  <si>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</si>
  <si>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</si>
  <si>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</si>
  <si>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</si>
  <si>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</si>
  <si>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</si>
  <si>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</si>
  <si>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</si>
  <si>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</si>
  <si>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</si>
  <si>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</si>
  <si>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</si>
  <si>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</si>
  <si>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</si>
  <si>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</si>
  <si>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</si>
  <si>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</si>
  <si>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</si>
  <si>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</si>
  <si>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</si>
  <si>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</si>
  <si>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</si>
  <si>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</si>
  <si>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</si>
  <si>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</si>
  <si>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</si>
  <si>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</si>
  <si>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</si>
  <si>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</si>
  <si>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</si>
  <si>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</si>
  <si>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</si>
  <si>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</si>
  <si>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</si>
  <si>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</si>
  <si>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</si>
  <si>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</si>
  <si>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</si>
  <si>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</si>
  <si>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</si>
  <si>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</si>
  <si>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</si>
  <si>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</si>
  <si>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</si>
  <si>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</si>
  <si>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</si>
  <si>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</si>
  <si>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</si>
  <si>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</si>
  <si>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</si>
  <si>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</si>
  <si>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</si>
  <si>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</si>
  <si>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</si>
  <si>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</si>
  <si>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</si>
  <si>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</si>
  <si>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</si>
  <si>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</si>
  <si>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</si>
  <si>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</si>
  <si>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</si>
  <si>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</si>
  <si>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</si>
  <si>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</si>
  <si>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</si>
  <si>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</si>
  <si>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</si>
  <si>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</si>
  <si>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</si>
  <si>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</si>
  <si>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</si>
  <si>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</si>
  <si>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</si>
  <si>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</si>
  <si>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</si>
  <si>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</si>
  <si>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</si>
  <si>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</si>
  <si>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</si>
  <si>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</si>
  <si>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</si>
  <si>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</si>
  <si>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</si>
  <si>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</si>
  <si>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</si>
  <si>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</si>
  <si>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</si>
  <si>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</si>
  <si>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</si>
  <si>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</si>
  <si>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</si>
  <si>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</si>
  <si>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</si>
  <si>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</si>
  <si>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</si>
  <si>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</si>
  <si>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</si>
  <si>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</si>
  <si>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</si>
  <si>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</si>
  <si>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</si>
  <si>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</si>
  <si>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</si>
  <si>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</si>
  <si>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</si>
  <si>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</si>
  <si>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</si>
  <si>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</si>
  <si>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</si>
  <si>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</si>
  <si>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</si>
  <si>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</si>
  <si>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</si>
  <si>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</si>
  <si>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</si>
  <si>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</si>
  <si>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</si>
  <si>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</si>
  <si>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</si>
  <si>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</si>
  <si>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</si>
  <si>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</si>
  <si>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</si>
  <si>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</si>
  <si>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</si>
  <si>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</si>
  <si>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</si>
  <si>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</si>
  <si>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</si>
  <si>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</si>
  <si>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</si>
  <si>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</si>
  <si>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</si>
  <si>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</si>
  <si>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</si>
  <si>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</si>
  <si>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</si>
  <si>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</si>
  <si>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</si>
  <si>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</si>
  <si>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</si>
  <si>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</si>
  <si>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</si>
  <si>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</si>
  <si>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</si>
  <si>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</si>
  <si>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</si>
  <si>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</si>
  <si>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</si>
  <si>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</si>
  <si>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</si>
  <si>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</si>
  <si>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</si>
  <si>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</si>
  <si>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</si>
  <si>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</si>
  <si>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</si>
  <si>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</si>
  <si>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</si>
  <si>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</si>
  <si>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</si>
  <si>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</si>
  <si>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</si>
  <si>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</si>
  <si>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</si>
  <si>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</si>
  <si>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</si>
  <si>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</si>
  <si>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</si>
  <si>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</si>
  <si>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</si>
  <si>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</si>
  <si>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</si>
  <si>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</si>
  <si>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</si>
  <si>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</si>
  <si>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</si>
  <si>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</si>
  <si>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</si>
  <si>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</si>
  <si>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</si>
  <si>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</si>
  <si>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</si>
  <si>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</si>
  <si>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</si>
  <si>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</si>
  <si>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</si>
  <si>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</si>
  <si>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</si>
  <si>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</si>
  <si>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</si>
  <si>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</si>
  <si>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</si>
  <si>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</si>
  <si>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</si>
  <si>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</si>
  <si>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</si>
  <si>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</si>
  <si>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</si>
  <si>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</si>
  <si>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</si>
  <si>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</si>
  <si>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</si>
  <si>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</si>
  <si>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</si>
  <si>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</si>
  <si>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</si>
  <si>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</si>
  <si>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</si>
  <si>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</si>
  <si>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</si>
  <si>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</si>
  <si>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</si>
  <si>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</si>
  <si>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</si>
  <si>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</si>
  <si>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</si>
  <si>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</si>
  <si>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</si>
  <si>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</si>
  <si>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</si>
  <si>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</si>
  <si>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</si>
  <si>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</si>
  <si>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</si>
  <si>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</si>
  <si>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</si>
  <si>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</si>
  <si>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</si>
  <si>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</si>
  <si>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</si>
  <si>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</si>
  <si>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</si>
  <si>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</si>
  <si>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</si>
  <si>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</si>
  <si>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</si>
  <si>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</si>
  <si>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</si>
  <si>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</si>
  <si>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</si>
  <si>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</si>
  <si>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</si>
  <si>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</si>
  <si>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</si>
  <si>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</si>
  <si>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</si>
  <si>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</si>
  <si>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</si>
  <si>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</si>
  <si>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</si>
  <si>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</si>
  <si>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</si>
  <si>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</si>
  <si>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</si>
  <si>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</si>
  <si>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</si>
  <si>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</si>
  <si>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</si>
  <si>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</si>
  <si>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</si>
  <si>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</si>
  <si>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</si>
  <si>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</si>
  <si>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</si>
  <si>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</si>
  <si>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</si>
  <si>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</si>
  <si>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</si>
  <si>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</si>
  <si>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</si>
  <si>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</si>
  <si>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</si>
  <si>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</si>
  <si>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</si>
  <si>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</si>
  <si>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</si>
  <si>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</si>
  <si>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</si>
  <si>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</si>
  <si>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</si>
  <si>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</si>
  <si>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</si>
  <si>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</si>
  <si>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</si>
  <si>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</si>
  <si>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</si>
  <si>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</si>
  <si>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</si>
  <si>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</si>
  <si>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</si>
  <si>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</si>
  <si>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</si>
  <si>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</si>
  <si>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</si>
  <si>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</si>
  <si>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</si>
  <si>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</si>
  <si>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</si>
  <si>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</si>
  <si>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</si>
  <si>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</si>
  <si>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</si>
  <si>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</si>
  <si>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</si>
  <si>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</si>
  <si>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</si>
  <si>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</si>
  <si>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</si>
  <si>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</si>
  <si>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</si>
  <si>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</si>
  <si>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</si>
  <si>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</si>
  <si>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</si>
  <si>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</si>
  <si>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</si>
  <si>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</si>
  <si>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</si>
  <si>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</si>
  <si>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</si>
  <si>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</si>
  <si>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</si>
  <si>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</si>
  <si>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</si>
  <si>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</si>
  <si>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</si>
  <si>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</si>
  <si>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</si>
  <si>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</si>
  <si>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</si>
  <si>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</si>
  <si>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</si>
  <si>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</si>
  <si>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</si>
  <si>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</si>
  <si>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</si>
  <si>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</si>
  <si>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</si>
  <si>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</si>
  <si>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</si>
  <si>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</si>
  <si>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</si>
  <si>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</si>
  <si>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</si>
  <si>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</si>
  <si>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</si>
  <si>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</si>
  <si>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</si>
  <si>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</si>
  <si>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</si>
  <si>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</si>
  <si>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</si>
  <si>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</si>
  <si>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</si>
  <si>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</si>
  <si>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</si>
  <si>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</si>
  <si>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</si>
  <si>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</si>
  <si>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</si>
  <si>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</si>
  <si>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</si>
  <si>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</si>
  <si>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</si>
  <si>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</si>
  <si>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</si>
  <si>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</si>
  <si>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</si>
  <si>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</si>
  <si>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</si>
  <si>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</si>
  <si>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</si>
  <si>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</si>
  <si>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</si>
  <si>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</si>
  <si>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</si>
  <si>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</si>
  <si>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</si>
  <si>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</si>
  <si>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</si>
  <si>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</si>
  <si>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</si>
  <si>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</si>
  <si>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</si>
  <si>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</si>
  <si>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</si>
  <si>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</si>
  <si>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</si>
  <si>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</si>
  <si>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</si>
  <si>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</si>
  <si>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</si>
  <si>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</si>
  <si>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</si>
  <si>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</si>
  <si>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</si>
  <si>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</si>
  <si>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</si>
  <si>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</si>
  <si>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</si>
  <si>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</si>
  <si>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</si>
  <si>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</si>
  <si>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</si>
  <si>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</si>
  <si>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</si>
  <si>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</si>
  <si>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</si>
  <si>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</si>
  <si>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</si>
  <si>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</si>
  <si>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</si>
  <si>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</si>
  <si>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</si>
  <si>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</si>
  <si>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</si>
  <si>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</si>
  <si>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</si>
  <si>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</si>
  <si>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</si>
  <si>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</si>
  <si>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</si>
  <si>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</si>
  <si>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</si>
  <si>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</si>
  <si>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</si>
  <si>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</si>
  <si>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</si>
  <si>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</si>
  <si>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</si>
  <si>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</si>
  <si>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</si>
  <si>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</si>
  <si>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</si>
  <si>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</si>
  <si>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</si>
  <si>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</si>
  <si>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</si>
  <si>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</si>
  <si>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</si>
  <si>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</si>
  <si>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</si>
  <si>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</si>
  <si>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</si>
  <si>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</si>
  <si>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</si>
  <si>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</si>
  <si>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</si>
  <si>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</si>
  <si>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</si>
  <si>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</si>
  <si>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</si>
  <si>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</si>
  <si>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</si>
  <si>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</si>
  <si>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</si>
  <si>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</si>
  <si>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</si>
  <si>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</si>
  <si>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</si>
  <si>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</si>
  <si>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</si>
  <si>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</si>
  <si>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</si>
  <si>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</si>
  <si>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</si>
  <si>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</si>
  <si>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</si>
  <si>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</si>
  <si>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</si>
  <si>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</si>
  <si>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</si>
  <si>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</si>
  <si>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</si>
  <si>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</si>
  <si>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</si>
  <si>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</si>
  <si>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</si>
  <si>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</si>
  <si>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</si>
  <si>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</si>
  <si>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</si>
  <si>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</si>
  <si>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</si>
  <si>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</si>
  <si>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</si>
  <si>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</si>
  <si>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</si>
  <si>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</si>
  <si>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</si>
  <si>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</si>
  <si>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</si>
  <si>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</si>
  <si>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</si>
  <si>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</si>
  <si>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</si>
  <si>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</si>
  <si>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</si>
  <si>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</si>
  <si>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</si>
  <si>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</si>
  <si>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</si>
  <si>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</si>
  <si>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</si>
  <si>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</si>
  <si>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</si>
  <si>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</si>
  <si>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</si>
  <si>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</si>
  <si>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</si>
  <si>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</si>
  <si>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</si>
  <si>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</si>
  <si>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</si>
  <si>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</si>
  <si>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</si>
  <si>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</si>
  <si>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</si>
  <si>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</si>
  <si>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</si>
  <si>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</si>
  <si>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</si>
  <si>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</si>
  <si>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</si>
  <si>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</si>
  <si>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</si>
  <si>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</si>
  <si>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</si>
  <si>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</si>
  <si>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</si>
  <si>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</si>
  <si>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</si>
  <si>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</si>
  <si>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</si>
  <si>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</si>
  <si>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</si>
  <si>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</si>
  <si>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</si>
  <si>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</si>
  <si>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</si>
  <si>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</si>
  <si>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</si>
  <si>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</si>
  <si>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</si>
  <si>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</si>
  <si>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</si>
  <si>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</si>
  <si>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</si>
  <si>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</si>
  <si>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</si>
  <si>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</si>
  <si>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</si>
  <si>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</si>
  <si>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</si>
  <si>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</si>
  <si>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</si>
  <si>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</si>
  <si>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</si>
  <si>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</si>
  <si>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</si>
  <si>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</si>
  <si>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</si>
  <si>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</si>
  <si>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</si>
  <si>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</si>
  <si>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</si>
  <si>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</si>
  <si>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</si>
  <si>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</si>
  <si>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</si>
  <si>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</si>
  <si>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</si>
  <si>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</si>
  <si>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</si>
  <si>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</si>
  <si>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</si>
  <si>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</si>
  <si>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</si>
  <si>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</si>
  <si>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</si>
  <si>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</si>
  <si>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</si>
  <si>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</si>
  <si>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</si>
  <si>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</si>
  <si>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</si>
  <si>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</si>
  <si>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</si>
  <si>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</si>
  <si>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</si>
  <si>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</si>
  <si>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</si>
  <si>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</si>
  <si>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</si>
  <si>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</si>
  <si>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</si>
  <si>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</si>
  <si>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</si>
  <si>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</si>
  <si>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</si>
  <si>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</si>
  <si>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</si>
  <si>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</si>
  <si>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</si>
  <si>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</si>
  <si>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</si>
  <si>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</si>
  <si>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</si>
  <si>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</si>
  <si>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</si>
  <si>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</si>
  <si>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</si>
  <si>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</si>
  <si>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</si>
  <si>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</si>
  <si>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</si>
  <si>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</si>
  <si>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</si>
  <si>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</si>
  <si>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</si>
  <si>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</si>
  <si>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</si>
  <si>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</si>
  <si>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</si>
  <si>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</si>
  <si>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</si>
  <si>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</si>
  <si>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</si>
  <si>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</si>
  <si>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</si>
  <si>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</si>
  <si>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</si>
  <si>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</si>
  <si>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</si>
  <si>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</si>
  <si>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</si>
  <si>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</si>
  <si>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</si>
  <si>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</si>
  <si>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</si>
  <si>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</si>
  <si>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</si>
  <si>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</si>
  <si>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</si>
  <si>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</si>
  <si>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</si>
  <si>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</si>
  <si>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</si>
  <si>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</si>
  <si>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</si>
  <si>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</si>
  <si>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</si>
  <si>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</si>
  <si>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</si>
  <si>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</si>
  <si>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</si>
  <si>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</si>
  <si>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</si>
  <si>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</si>
  <si>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</si>
  <si>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</si>
  <si>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</si>
  <si>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</si>
  <si>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</si>
  <si>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</si>
  <si>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</si>
  <si>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</si>
  <si>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</si>
  <si>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</si>
  <si>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</si>
  <si>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</si>
  <si>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</si>
  <si>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</si>
  <si>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</si>
  <si>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</si>
  <si>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</si>
  <si>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</si>
  <si>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</si>
  <si>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</si>
  <si>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</si>
  <si>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</si>
  <si>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</si>
  <si>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</si>
  <si>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</si>
  <si>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</si>
  <si>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</si>
  <si>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</si>
  <si>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</si>
  <si>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</si>
  <si>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</si>
  <si>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</si>
  <si>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</si>
  <si>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</si>
  <si>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</si>
  <si>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</si>
  <si>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</si>
  <si>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</si>
  <si>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</si>
  <si>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</si>
  <si>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</si>
  <si>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</si>
  <si>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</si>
  <si>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</si>
  <si>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</si>
  <si>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</si>
  <si>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</si>
  <si>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</si>
  <si>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</si>
  <si>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</si>
  <si>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</si>
  <si>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</si>
  <si>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</si>
  <si>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</si>
  <si>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</si>
  <si>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</si>
  <si>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</si>
  <si>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</si>
  <si>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</si>
  <si>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</si>
  <si>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</si>
  <si>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</si>
  <si>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</si>
  <si>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</si>
  <si>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</si>
  <si>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</si>
  <si>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</si>
  <si>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</si>
  <si>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</si>
  <si>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</si>
  <si>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</si>
  <si>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</si>
  <si>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</si>
  <si>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</si>
  <si>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</si>
  <si>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</si>
  <si>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</si>
  <si>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</si>
  <si>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</si>
  <si>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</si>
  <si>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</si>
  <si>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</si>
  <si>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</si>
  <si>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</si>
  <si>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</si>
  <si>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</si>
  <si>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</si>
  <si>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</si>
  <si>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</si>
  <si>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</si>
  <si>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</si>
  <si>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</si>
  <si>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</si>
  <si>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</si>
  <si>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</si>
  <si>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</si>
  <si>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</si>
  <si>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</si>
  <si>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</si>
  <si>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</si>
  <si>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</si>
  <si>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</si>
  <si>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</si>
  <si>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</si>
  <si>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</si>
  <si>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</si>
  <si>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</si>
  <si>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</si>
  <si>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</si>
  <si>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</si>
  <si>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</si>
  <si>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</si>
  <si>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</si>
  <si>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</si>
  <si>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</si>
  <si>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</si>
  <si>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</si>
  <si>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</si>
  <si>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</si>
  <si>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</si>
  <si>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</si>
  <si>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</si>
  <si>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</si>
  <si>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</si>
  <si>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</si>
  <si>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</si>
  <si>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</si>
  <si>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</si>
  <si>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</si>
  <si>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</si>
  <si>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</si>
  <si>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</si>
  <si>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</si>
  <si>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</si>
  <si>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</si>
  <si>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</si>
  <si>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</si>
  <si>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</si>
  <si>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</si>
  <si>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</si>
  <si>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</si>
  <si>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</si>
  <si>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</si>
  <si>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</si>
  <si>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</si>
  <si>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</si>
  <si>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</si>
  <si>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</si>
  <si>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</si>
  <si>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</si>
  <si>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</si>
  <si>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</si>
  <si>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</si>
  <si>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</si>
  <si>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</si>
  <si>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</si>
  <si>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</si>
  <si>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</si>
  <si>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</si>
  <si>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</si>
  <si>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</si>
  <si>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</si>
  <si>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</si>
  <si>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</si>
  <si>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</si>
  <si>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</si>
  <si>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</si>
  <si>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</si>
  <si>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</si>
  <si>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</si>
  <si>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</si>
  <si>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</si>
  <si>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</si>
  <si>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</si>
  <si>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</si>
  <si>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</si>
  <si>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</si>
  <si>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</si>
  <si>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</si>
  <si>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</si>
  <si>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</si>
  <si>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</si>
  <si>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</si>
  <si>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</si>
  <si>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</si>
  <si>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</si>
  <si>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</si>
  <si>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</si>
  <si>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</si>
  <si>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</si>
  <si>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</si>
  <si>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</si>
  <si>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</si>
  <si>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</si>
  <si>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</si>
  <si>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</si>
  <si>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</si>
  <si>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</si>
  <si>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</si>
  <si>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</si>
  <si>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</si>
  <si>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</si>
  <si>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</si>
  <si>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</si>
  <si>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</si>
  <si>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</si>
  <si>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</si>
  <si>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</si>
  <si>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</si>
  <si>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</si>
  <si>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</si>
  <si>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</si>
  <si>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</si>
  <si>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</si>
  <si>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</si>
  <si>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</si>
  <si>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</si>
  <si>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</si>
  <si>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</si>
  <si>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</si>
  <si>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</si>
  <si>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</si>
  <si>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</si>
  <si>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</si>
  <si>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</si>
  <si>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</si>
  <si>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</si>
  <si>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</si>
  <si>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</si>
  <si>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</si>
  <si>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</si>
  <si>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</si>
  <si>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</si>
  <si>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</si>
  <si>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</si>
  <si>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</si>
  <si>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</si>
  <si>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</si>
  <si>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</si>
  <si>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</si>
  <si>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</si>
  <si>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</si>
  <si>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</si>
  <si>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</si>
  <si>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</si>
  <si>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</si>
  <si>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</si>
  <si>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</si>
  <si>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</si>
  <si>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</si>
  <si>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</si>
  <si>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</si>
  <si>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</si>
  <si>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</si>
  <si>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</si>
  <si>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</si>
  <si>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</si>
  <si>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</si>
  <si>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</si>
  <si>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</si>
  <si>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</si>
  <si>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</si>
  <si>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</si>
  <si>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</si>
  <si>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</si>
  <si>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</si>
  <si>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</si>
  <si>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</si>
  <si>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</si>
  <si>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</si>
  <si>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</si>
  <si>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</si>
  <si>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</si>
  <si>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</si>
  <si>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</si>
  <si>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</si>
  <si>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</si>
  <si>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</si>
  <si>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</si>
  <si>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</si>
  <si>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</si>
  <si>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</si>
  <si>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</si>
  <si>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</si>
  <si>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</si>
  <si>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</si>
  <si>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</si>
  <si>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</si>
  <si>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</si>
  <si>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</si>
  <si>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</si>
  <si>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</si>
  <si>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</si>
  <si>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</si>
  <si>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</si>
  <si>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</si>
  <si>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</si>
  <si>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</si>
  <si>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</si>
  <si>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</si>
  <si>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</si>
  <si>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</si>
  <si>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</si>
  <si>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</si>
  <si>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</si>
  <si>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</si>
  <si>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</si>
  <si>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</si>
  <si>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</si>
  <si>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</si>
  <si>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</si>
  <si>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</si>
  <si>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</si>
  <si>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</si>
  <si>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</si>
  <si>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</si>
  <si>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</si>
  <si>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</si>
  <si>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</si>
  <si>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</si>
  <si>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</si>
  <si>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</si>
  <si>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</si>
  <si>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</si>
  <si>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</si>
  <si>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</si>
  <si>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</si>
  <si>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</si>
  <si>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</si>
  <si>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</si>
  <si>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</si>
  <si>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</si>
  <si>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</si>
  <si>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</si>
  <si>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</si>
  <si>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</si>
  <si>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</si>
  <si>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</si>
  <si>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</si>
  <si>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</si>
  <si>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</si>
  <si>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</si>
  <si>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</si>
  <si>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</si>
  <si>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</si>
  <si>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</si>
  <si>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</si>
  <si>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</si>
  <si>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</si>
  <si>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</si>
  <si>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</si>
  <si>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</si>
  <si>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</si>
  <si>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</si>
  <si>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</si>
  <si>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</si>
  <si>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</si>
  <si>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</si>
  <si>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</si>
  <si>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</si>
  <si>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</si>
  <si>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</si>
  <si>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</si>
  <si>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</si>
  <si>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</si>
  <si>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</si>
  <si>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</si>
  <si>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</si>
  <si>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</si>
  <si>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</si>
  <si>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</si>
  <si>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</si>
  <si>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</si>
  <si>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</si>
  <si>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</si>
  <si>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</si>
  <si>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</si>
  <si>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</si>
  <si>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</si>
  <si>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</si>
  <si>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</si>
  <si>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</si>
  <si>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</si>
  <si>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</si>
  <si>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</si>
  <si>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</si>
  <si>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</si>
  <si>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</si>
  <si>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</si>
  <si>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</si>
  <si>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</si>
  <si>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</si>
  <si>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</si>
  <si>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</si>
  <si>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</si>
  <si>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</si>
  <si>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</si>
  <si>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</si>
  <si>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</si>
  <si>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</si>
  <si>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</si>
  <si>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</si>
  <si>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</si>
  <si>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</si>
  <si>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</si>
  <si>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</si>
  <si>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</si>
  <si>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</si>
  <si>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</si>
  <si>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</si>
  <si>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</si>
  <si>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</si>
  <si>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</si>
  <si>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</si>
  <si>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</si>
  <si>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</si>
  <si>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</si>
  <si>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</si>
  <si>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</si>
  <si>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</si>
  <si>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</si>
  <si>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</si>
  <si>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</si>
  <si>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</si>
  <si>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</si>
  <si>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</si>
  <si>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</si>
  <si>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</si>
  <si>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</si>
  <si>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</si>
  <si>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</si>
  <si>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</si>
  <si>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</si>
  <si>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</si>
  <si>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</si>
  <si>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</si>
  <si>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</si>
  <si>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</si>
  <si>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</si>
  <si>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</si>
  <si>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</si>
  <si>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</si>
  <si>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</si>
  <si>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</si>
  <si>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</si>
  <si>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</si>
  <si>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</si>
  <si>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</si>
  <si>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</si>
  <si>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</si>
  <si>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</si>
  <si>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</si>
  <si>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</si>
  <si>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</si>
  <si>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</si>
  <si>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</si>
  <si>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</si>
  <si>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</si>
  <si>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</si>
  <si>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</si>
  <si>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</si>
  <si>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</si>
  <si>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</si>
  <si>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</si>
  <si>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</si>
  <si>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</si>
  <si>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</si>
  <si>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</si>
  <si>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</si>
  <si>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</si>
  <si>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</si>
  <si>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</si>
  <si>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</si>
  <si>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</si>
  <si>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</si>
  <si>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</si>
  <si>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</si>
  <si>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</si>
  <si>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</si>
  <si>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</si>
  <si>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</si>
  <si>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</si>
  <si>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</si>
  <si>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</si>
  <si>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</si>
  <si>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</si>
  <si>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</si>
  <si>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</si>
  <si>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</si>
  <si>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</si>
  <si>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</si>
  <si>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</si>
  <si>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</si>
  <si>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</si>
  <si>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</si>
  <si>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</si>
  <si>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</si>
  <si>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</si>
  <si>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</si>
  <si>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</si>
  <si>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</si>
  <si>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</si>
  <si>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</si>
  <si>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</si>
  <si>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</si>
  <si>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</si>
  <si>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</si>
  <si>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</si>
  <si>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</si>
  <si>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</si>
  <si>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</si>
  <si>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</si>
  <si>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</si>
  <si>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</si>
  <si>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</si>
  <si>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</si>
  <si>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</si>
  <si>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</si>
  <si>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</si>
  <si>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</si>
  <si>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</si>
  <si>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</si>
  <si>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</si>
  <si>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</si>
  <si>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</si>
  <si>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</si>
  <si>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</si>
  <si>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</si>
  <si>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</si>
  <si>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</si>
  <si>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</si>
  <si>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</si>
  <si>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</si>
  <si>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</si>
  <si>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</si>
  <si>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</si>
  <si>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</si>
  <si>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</si>
  <si>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</si>
  <si>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</si>
  <si>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</si>
  <si>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</si>
  <si>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</si>
  <si>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</si>
  <si>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</si>
  <si>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</si>
  <si>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</si>
  <si>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</si>
  <si>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</si>
  <si>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</si>
  <si>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</si>
  <si>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</si>
  <si>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</si>
  <si>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</si>
  <si>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</si>
  <si>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</si>
  <si>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</si>
  <si>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</si>
  <si>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</si>
  <si>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</si>
  <si>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</si>
  <si>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</si>
  <si>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</si>
  <si>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</si>
  <si>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</si>
  <si>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</si>
  <si>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</si>
  <si>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</si>
  <si>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</si>
  <si>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</si>
  <si>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</si>
  <si>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</si>
  <si>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</si>
  <si>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</si>
  <si>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</si>
  <si>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</si>
  <si>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</si>
  <si>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</si>
  <si>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</si>
  <si>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</si>
  <si>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</si>
  <si>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</si>
  <si>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</si>
  <si>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</si>
  <si>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</si>
  <si>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</si>
  <si>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</si>
  <si>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</si>
  <si>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</si>
  <si>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</si>
  <si>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</si>
  <si>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</si>
  <si>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</si>
  <si>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</si>
  <si>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</si>
  <si>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</si>
  <si>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</si>
  <si>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</si>
  <si>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</si>
  <si>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</si>
  <si>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</si>
  <si>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</si>
  <si>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</si>
  <si>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</si>
  <si>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</si>
  <si>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</si>
  <si>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</si>
  <si>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</si>
  <si>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</si>
  <si>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</si>
  <si>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</si>
  <si>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</si>
  <si>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</si>
  <si>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</si>
  <si>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</si>
  <si>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</si>
  <si>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</si>
  <si>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</si>
  <si>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</si>
  <si>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</si>
  <si>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</si>
  <si>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</si>
  <si>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</si>
  <si>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</si>
  <si>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</si>
  <si>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</si>
  <si>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</si>
  <si>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</si>
  <si>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</si>
  <si>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</si>
  <si>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</si>
  <si>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</si>
  <si>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</si>
  <si>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</si>
  <si>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</si>
  <si>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</si>
  <si>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</si>
  <si>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</si>
  <si>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</si>
  <si>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</si>
  <si>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</si>
  <si>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</si>
  <si>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</si>
  <si>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</si>
  <si>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</si>
  <si>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</si>
  <si>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</si>
  <si>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</si>
  <si>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</si>
  <si>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</si>
  <si>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</si>
  <si>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</si>
  <si>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</si>
  <si>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</si>
  <si>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</si>
  <si>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</si>
  <si>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</si>
  <si>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</si>
  <si>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</si>
  <si>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</si>
  <si>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</si>
  <si>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</si>
  <si>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</si>
  <si>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</si>
  <si>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</si>
  <si>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</si>
  <si>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</si>
  <si>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</si>
  <si>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</si>
  <si>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</si>
  <si>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</si>
  <si>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</si>
  <si>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</si>
  <si>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</si>
  <si>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</si>
  <si>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</si>
  <si>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</si>
  <si>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</si>
  <si>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</si>
  <si>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</si>
  <si>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</si>
  <si>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</si>
  <si>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</si>
  <si>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</si>
  <si>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</si>
  <si>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</si>
  <si>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</si>
  <si>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</si>
  <si>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</si>
  <si>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</si>
  <si>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</si>
  <si>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</si>
  <si>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</si>
  <si>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</si>
  <si>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</si>
  <si>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</si>
  <si>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</si>
  <si>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</si>
  <si>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</si>
  <si>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</si>
  <si>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</si>
  <si>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</si>
  <si>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</si>
  <si>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</si>
  <si>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</si>
  <si>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</si>
  <si>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</si>
  <si>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</si>
  <si>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</si>
  <si>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</si>
  <si>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</si>
  <si>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</si>
  <si>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</si>
  <si>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</si>
  <si>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</si>
  <si>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</si>
  <si>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</si>
  <si>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</si>
  <si>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</si>
  <si>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</si>
  <si>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</si>
  <si>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</si>
  <si>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</si>
  <si>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</si>
  <si>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</si>
  <si>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</si>
  <si>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</si>
  <si>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</si>
  <si>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</si>
  <si>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</si>
  <si>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</si>
  <si>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</si>
  <si>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</si>
  <si>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</si>
  <si>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</si>
  <si>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</si>
  <si>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</si>
  <si>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</si>
  <si>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</si>
  <si>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</si>
  <si>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</si>
  <si>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</si>
  <si>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</si>
  <si>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</si>
  <si>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</si>
  <si>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</si>
  <si>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</si>
  <si>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</si>
  <si>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</si>
  <si>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</si>
  <si>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</si>
  <si>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</si>
  <si>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</si>
  <si>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</si>
  <si>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</si>
  <si>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</si>
  <si>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</si>
  <si>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</si>
  <si>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</si>
  <si>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</si>
  <si>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</si>
  <si>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</si>
  <si>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</si>
  <si>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</si>
  <si>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</si>
  <si>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</si>
  <si>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</si>
  <si>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</si>
  <si>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</si>
  <si>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</si>
  <si>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</si>
  <si>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</si>
  <si>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</si>
  <si>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</si>
  <si>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</si>
  <si>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</si>
  <si>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</si>
  <si>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</si>
  <si>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</si>
  <si>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</si>
  <si>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</si>
  <si>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</si>
  <si>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</si>
  <si>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</si>
  <si>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</si>
  <si>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</si>
  <si>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</si>
  <si>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</si>
  <si>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</si>
  <si>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</si>
  <si>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</si>
  <si>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</si>
  <si>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</si>
  <si>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</si>
  <si>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</si>
  <si>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</si>
  <si>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</si>
  <si>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</si>
  <si>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</si>
  <si>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</si>
  <si>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</si>
  <si>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</si>
  <si>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</si>
  <si>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</si>
  <si>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</si>
  <si>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</si>
  <si>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</si>
  <si>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</si>
  <si>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</si>
  <si>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</si>
  <si>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</si>
  <si>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</si>
  <si>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</si>
  <si>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</si>
  <si>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</si>
  <si>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</si>
  <si>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</si>
  <si>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</si>
  <si>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</si>
  <si>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</si>
  <si>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</si>
  <si>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</si>
  <si>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</si>
  <si>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</si>
  <si>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</si>
  <si>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</si>
  <si>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</si>
  <si>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</si>
  <si>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</si>
  <si>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</si>
  <si>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</si>
  <si>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</si>
  <si>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</si>
  <si>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</si>
  <si>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</si>
  <si>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</si>
  <si>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</si>
  <si>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</si>
  <si>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</si>
  <si>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</si>
  <si>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</si>
  <si>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</si>
  <si>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</si>
  <si>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</si>
  <si>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</si>
  <si>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</si>
  <si>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</si>
  <si>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</si>
  <si>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</si>
  <si>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</si>
  <si>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</si>
  <si>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</si>
  <si>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</si>
  <si>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</si>
  <si>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</si>
  <si>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</si>
  <si>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</si>
  <si>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</si>
  <si>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</si>
  <si>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</si>
  <si>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</si>
  <si>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</si>
  <si>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</si>
  <si>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</si>
  <si>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</si>
  <si>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</si>
  <si>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</si>
  <si>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</si>
  <si>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</si>
  <si>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</si>
  <si>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</si>
  <si>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</si>
  <si>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</si>
  <si>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</si>
  <si>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</si>
  <si>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</si>
  <si>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</si>
  <si>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</si>
  <si>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</si>
  <si>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</si>
  <si>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</si>
  <si>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</si>
  <si>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</si>
  <si>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</si>
  <si>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</si>
  <si>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</si>
  <si>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</si>
  <si>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</si>
  <si>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</si>
  <si>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</si>
  <si>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</si>
  <si>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</si>
  <si>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</si>
  <si>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</si>
  <si>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</si>
  <si>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</si>
  <si>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</si>
  <si>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</si>
  <si>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</si>
  <si>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</si>
  <si>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</si>
  <si>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</si>
  <si>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</si>
  <si>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</si>
  <si>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</si>
  <si>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</si>
  <si>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</si>
  <si>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</si>
  <si>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</si>
  <si>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</si>
  <si>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</si>
  <si>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</si>
  <si>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</si>
  <si>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</si>
  <si>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</si>
  <si>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</si>
  <si>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</si>
  <si>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</si>
  <si>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</si>
  <si>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</si>
  <si>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</si>
  <si>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</si>
  <si>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</si>
  <si>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</si>
  <si>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</si>
  <si>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</si>
  <si>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</si>
  <si>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</si>
  <si>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</si>
  <si>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</si>
  <si>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</si>
  <si>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</si>
  <si>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</si>
  <si>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</si>
  <si>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</si>
  <si>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</si>
  <si>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</si>
  <si>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</si>
  <si>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</si>
  <si>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</si>
  <si>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</si>
  <si>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</si>
  <si>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</si>
  <si>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</si>
  <si>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</si>
  <si>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</si>
  <si>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</si>
  <si>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</si>
  <si>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</si>
  <si>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</si>
  <si>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</si>
  <si>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</si>
  <si>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</si>
  <si>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</si>
  <si>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</si>
  <si>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</si>
  <si>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</si>
  <si>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</si>
  <si>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</si>
  <si>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</si>
  <si>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</si>
  <si>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</si>
  <si>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</si>
  <si>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</si>
  <si>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</si>
  <si>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</si>
  <si>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</si>
  <si>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</si>
  <si>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</si>
  <si>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</si>
  <si>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</si>
  <si>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</si>
  <si>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</si>
  <si>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</si>
  <si>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</si>
  <si>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</si>
  <si>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</si>
  <si>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</si>
  <si>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</si>
  <si>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</si>
  <si>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</si>
  <si>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</si>
  <si>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</si>
  <si>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</si>
  <si>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</si>
  <si>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</si>
  <si>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</si>
  <si>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</si>
  <si>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</si>
  <si>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</si>
  <si>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</si>
  <si>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</si>
  <si>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</si>
  <si>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</si>
  <si>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</si>
  <si>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</si>
  <si>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</si>
  <si>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</si>
  <si>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</si>
  <si>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</si>
  <si>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</si>
  <si>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</si>
  <si>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</si>
  <si>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</si>
  <si>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</si>
  <si>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</si>
  <si>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</si>
  <si>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</si>
  <si>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</si>
  <si>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</si>
  <si>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</si>
  <si>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</si>
  <si>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</si>
  <si>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</si>
  <si>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</si>
  <si>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</si>
  <si>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</si>
  <si>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</si>
  <si>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</si>
  <si>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</si>
  <si>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</si>
  <si>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</si>
  <si>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</si>
  <si>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</si>
  <si>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</si>
  <si>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</si>
  <si>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</si>
  <si>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</si>
  <si>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</si>
  <si>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</si>
  <si>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</si>
  <si>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</si>
  <si>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</si>
  <si>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</si>
  <si>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</si>
  <si>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</si>
  <si>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</si>
  <si>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</si>
  <si>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</si>
  <si>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</si>
  <si>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</si>
  <si>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</si>
  <si>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</si>
  <si>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</si>
  <si>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</si>
  <si>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</si>
  <si>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</si>
  <si>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</si>
  <si>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</si>
  <si>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</si>
  <si>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</si>
  <si>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</si>
  <si>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</si>
  <si>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</si>
  <si>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</si>
  <si>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</si>
  <si>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</si>
  <si>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</si>
  <si>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</si>
  <si>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</si>
  <si>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</si>
  <si>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</si>
  <si>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</si>
  <si>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</si>
  <si>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</si>
  <si>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</si>
  <si>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</si>
  <si>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</si>
  <si>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</si>
  <si>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</si>
  <si>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</si>
  <si>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</si>
  <si>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</si>
  <si>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</si>
  <si>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</si>
  <si>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</si>
  <si>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</si>
  <si>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</si>
  <si>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</si>
  <si>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</si>
  <si>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</si>
  <si>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</si>
  <si>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</si>
  <si>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</si>
  <si>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</si>
  <si>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</si>
  <si>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</si>
  <si>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</si>
  <si>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</si>
  <si>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</si>
  <si>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</si>
  <si>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</si>
  <si>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</si>
  <si>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</si>
  <si>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</si>
  <si>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</si>
  <si>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</si>
  <si>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</si>
  <si>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</si>
  <si>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</si>
  <si>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</si>
  <si>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</si>
  <si>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</si>
  <si>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</si>
  <si>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</si>
  <si>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</si>
  <si>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</si>
  <si>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</si>
  <si>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</si>
  <si>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</si>
  <si>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</si>
  <si>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</si>
  <si>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</si>
  <si>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</si>
  <si>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</si>
  <si>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</si>
  <si>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</si>
  <si>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</si>
  <si>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</si>
  <si>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</si>
  <si>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</si>
  <si>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</si>
  <si>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</si>
  <si>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</si>
  <si>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</si>
  <si>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</si>
  <si>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</si>
  <si>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</si>
  <si>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</si>
  <si>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</si>
  <si>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</si>
  <si>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</si>
  <si>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</si>
  <si>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</si>
  <si>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</si>
  <si>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</si>
  <si>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</si>
  <si>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</si>
  <si>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</si>
  <si>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</si>
  <si>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</si>
  <si>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</si>
  <si>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</si>
  <si>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</si>
  <si>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</si>
  <si>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</si>
  <si>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</si>
  <si>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</si>
  <si>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</si>
  <si>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</si>
  <si>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</si>
  <si>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</si>
  <si>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</si>
  <si>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</si>
  <si>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</si>
  <si>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</si>
  <si>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</si>
  <si>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</si>
  <si>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</si>
  <si>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</si>
  <si>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</si>
  <si>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</si>
  <si>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</si>
  <si>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</si>
  <si>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</si>
  <si>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</si>
  <si>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</si>
  <si>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</si>
  <si>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</si>
  <si>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</si>
  <si>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</si>
  <si>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</si>
  <si>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</si>
  <si>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</si>
  <si>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</si>
  <si>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</si>
  <si>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</si>
  <si>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</si>
  <si>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</si>
  <si>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</si>
  <si>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</si>
  <si>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</si>
  <si>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</si>
  <si>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</si>
  <si>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</si>
  <si>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</si>
  <si>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</si>
  <si>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</si>
  <si>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</si>
  <si>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</si>
  <si>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</si>
  <si>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</si>
  <si>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</si>
  <si>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</si>
  <si>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</si>
  <si>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</si>
  <si>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</si>
  <si>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</si>
  <si>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</si>
  <si>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</si>
  <si>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</si>
  <si>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</si>
  <si>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</si>
  <si>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</si>
  <si>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</si>
  <si>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</si>
  <si>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</si>
  <si>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</si>
  <si>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</si>
  <si>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</si>
  <si>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</si>
  <si>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</si>
  <si>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</si>
  <si>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</si>
  <si>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</si>
  <si>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</si>
  <si>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</si>
  <si>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</si>
  <si>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</si>
  <si>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</si>
  <si>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</si>
  <si>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</si>
  <si>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</si>
  <si>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</si>
  <si>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</si>
  <si>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</si>
  <si>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</si>
  <si>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</si>
  <si>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</si>
  <si>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</si>
  <si>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</si>
  <si>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</si>
  <si>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</si>
  <si>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</si>
  <si>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</si>
  <si>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</si>
  <si>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</si>
  <si>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</si>
  <si>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</si>
  <si>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</si>
  <si>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</si>
  <si>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</si>
  <si>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</si>
  <si>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</si>
  <si>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</si>
  <si>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</si>
  <si>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</si>
  <si>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</si>
  <si>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</si>
  <si>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</si>
  <si>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</si>
  <si>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</si>
  <si>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</si>
  <si>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</si>
  <si>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</si>
  <si>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</si>
  <si>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</si>
  <si>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</si>
  <si>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</si>
  <si>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</si>
  <si>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</si>
  <si>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</si>
  <si>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</si>
  <si>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</si>
  <si>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</si>
  <si>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</si>
  <si>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</si>
  <si>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</si>
  <si>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</si>
  <si>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</si>
  <si>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</si>
  <si>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</si>
  <si>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</si>
  <si>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</si>
  <si>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</si>
  <si>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</si>
  <si>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</si>
  <si>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</si>
  <si>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</si>
  <si>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</si>
  <si>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</si>
  <si>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</si>
  <si>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</si>
  <si>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</si>
  <si>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</si>
  <si>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</si>
  <si>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</si>
  <si>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</si>
  <si>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</si>
  <si>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</si>
  <si>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</si>
  <si>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</si>
  <si>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</si>
  <si>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</si>
  <si>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</si>
  <si>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</si>
  <si>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</si>
  <si>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</si>
  <si>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</si>
  <si>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</si>
  <si>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</si>
  <si>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</si>
  <si>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</si>
  <si>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</si>
  <si>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</si>
  <si>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</si>
  <si>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</si>
  <si>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</si>
  <si>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</si>
  <si>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</si>
  <si>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</si>
  <si>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</si>
  <si>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</si>
  <si>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</si>
  <si>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</si>
  <si>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</si>
  <si>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</si>
  <si>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</si>
  <si>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</si>
  <si>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</si>
  <si>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</si>
  <si>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</si>
  <si>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</si>
  <si>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</si>
  <si>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</si>
  <si>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</si>
  <si>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</si>
  <si>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</si>
  <si>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</si>
  <si>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</si>
  <si>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</si>
  <si>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</si>
  <si>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</si>
  <si>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</si>
  <si>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</si>
  <si>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</si>
  <si>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</si>
  <si>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</si>
  <si>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</si>
  <si>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</si>
  <si>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</si>
  <si>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</si>
  <si>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</si>
  <si>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</si>
  <si>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</si>
  <si>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</si>
  <si>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</si>
  <si>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</si>
  <si>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</si>
  <si>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</si>
  <si>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</si>
  <si>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</si>
  <si>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</si>
  <si>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</si>
  <si>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</si>
  <si>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</si>
  <si>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</si>
  <si>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</si>
  <si>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</si>
  <si>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</si>
  <si>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</si>
  <si>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</si>
  <si>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</si>
  <si>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</si>
  <si>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</si>
  <si>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</si>
  <si>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</si>
  <si>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</si>
  <si>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</si>
  <si>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</si>
  <si>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</si>
  <si>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</si>
  <si>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</si>
  <si>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</si>
  <si>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</si>
  <si>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</si>
  <si>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</si>
  <si>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</si>
  <si>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</si>
  <si>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</si>
  <si>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</si>
  <si>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</si>
  <si>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</si>
  <si>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</si>
  <si>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</si>
  <si>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</si>
  <si>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</si>
  <si>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</si>
  <si>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</si>
  <si>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</si>
  <si>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</si>
  <si>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</si>
  <si>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</si>
  <si>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</si>
  <si>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</si>
  <si>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</si>
  <si>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</si>
  <si>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</si>
  <si>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</si>
  <si>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</si>
  <si>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</si>
  <si>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</si>
  <si>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</si>
  <si>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</si>
  <si>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</si>
  <si>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</si>
  <si>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</si>
  <si>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</si>
  <si>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</si>
  <si>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</si>
  <si>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</si>
  <si>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</si>
  <si>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</si>
  <si>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</si>
  <si>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</si>
  <si>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</si>
  <si>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</si>
  <si>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</si>
  <si>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</si>
  <si>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</si>
  <si>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</si>
  <si>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</si>
  <si>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</si>
  <si>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</si>
  <si>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</si>
  <si>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</si>
  <si>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</si>
  <si>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</si>
  <si>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</si>
  <si>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</si>
  <si>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</si>
  <si>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</si>
  <si>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</si>
  <si>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</si>
  <si>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</si>
  <si>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</si>
  <si>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</si>
  <si>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</si>
  <si>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</si>
  <si>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</si>
  <si>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</si>
  <si>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</si>
  <si>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</si>
  <si>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</si>
  <si>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</si>
  <si>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</si>
  <si>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</si>
  <si>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</si>
  <si>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</si>
  <si>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</si>
  <si>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</si>
  <si>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</si>
  <si>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</si>
  <si>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</si>
  <si>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</si>
  <si>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</si>
  <si>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</si>
  <si>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</si>
  <si>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</si>
  <si>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</si>
  <si>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</si>
  <si>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</si>
  <si>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</si>
  <si>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</si>
  <si>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</si>
  <si>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</si>
  <si>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</si>
  <si>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</si>
  <si>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</si>
  <si>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</si>
  <si>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</si>
  <si>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</si>
  <si>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</si>
  <si>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</si>
  <si>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</si>
  <si>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</si>
  <si>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</si>
  <si>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</si>
  <si>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</si>
  <si>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</si>
  <si>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</si>
  <si>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</si>
  <si>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</si>
  <si>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</si>
  <si>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</si>
  <si>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</si>
  <si>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</si>
  <si>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</si>
  <si>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</si>
  <si>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</si>
  <si>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</si>
  <si>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</si>
  <si>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</si>
  <si>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</si>
  <si>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</si>
  <si>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</si>
  <si>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</si>
  <si>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</si>
  <si>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</si>
  <si>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</si>
  <si>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</si>
  <si>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</si>
  <si>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</si>
  <si>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</si>
  <si>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</si>
  <si>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</si>
  <si>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</si>
  <si>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</si>
  <si>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</si>
  <si>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</si>
  <si>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</si>
  <si>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</si>
  <si>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</si>
  <si>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</si>
  <si>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</si>
  <si>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</si>
  <si>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</si>
  <si>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</si>
  <si>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</si>
  <si>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</si>
  <si>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</si>
  <si>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</si>
  <si>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</si>
  <si>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</si>
  <si>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</si>
  <si>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</si>
  <si>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</si>
  <si>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</si>
  <si>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</si>
  <si>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</si>
  <si>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</si>
  <si>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</si>
  <si>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</si>
  <si>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</si>
  <si>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</si>
  <si>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</si>
  <si>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</si>
  <si>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</si>
  <si>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</si>
  <si>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</si>
  <si>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</si>
  <si>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</si>
  <si>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</si>
  <si>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</si>
  <si>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</si>
  <si>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</si>
  <si>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</si>
  <si>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</si>
  <si>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</si>
  <si>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</si>
  <si>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</si>
  <si>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</si>
  <si>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</si>
  <si>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</si>
  <si>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</si>
  <si>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</si>
  <si>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</si>
  <si>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</si>
  <si>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</si>
  <si>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</si>
  <si>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</si>
  <si>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</si>
  <si>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</si>
  <si>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</si>
  <si>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</si>
  <si>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</si>
  <si>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</si>
  <si>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</si>
  <si>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</si>
  <si>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</si>
  <si>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</si>
  <si>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</si>
  <si>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</si>
  <si>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</si>
  <si>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</si>
  <si>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</si>
  <si>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</si>
  <si>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</si>
  <si>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</si>
  <si>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</si>
  <si>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</si>
  <si>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</si>
  <si>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</si>
  <si>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</si>
  <si>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</si>
  <si>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</si>
  <si>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</si>
  <si>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</si>
  <si>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</si>
  <si>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</si>
  <si>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</si>
  <si>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</si>
  <si>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</si>
  <si>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</si>
  <si>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</si>
  <si>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</si>
  <si>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</si>
  <si>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</si>
  <si>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</si>
  <si>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</si>
  <si>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</si>
  <si>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</si>
  <si>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</si>
  <si>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</si>
  <si>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</si>
  <si>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</si>
  <si>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</si>
  <si>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</si>
  <si>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</si>
  <si>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</si>
  <si>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</si>
  <si>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</si>
  <si>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</si>
  <si>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</si>
  <si>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</si>
  <si>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</si>
  <si>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</si>
  <si>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</si>
  <si>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</si>
  <si>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</si>
  <si>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</si>
  <si>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</si>
  <si>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</si>
  <si>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</si>
  <si>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</si>
  <si>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</si>
  <si>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</si>
  <si>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</si>
  <si>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</si>
  <si>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</si>
  <si>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</si>
  <si>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</si>
  <si>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</si>
  <si>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</si>
  <si>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</si>
  <si>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</si>
  <si>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</si>
  <si>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</si>
  <si>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</si>
  <si>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</si>
  <si>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</si>
  <si>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</si>
  <si>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</si>
  <si>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</si>
  <si>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</si>
  <si>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</si>
  <si>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</si>
  <si>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</si>
  <si>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</si>
  <si>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</si>
  <si>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</si>
  <si>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</si>
  <si>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</si>
  <si>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</si>
  <si>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</si>
  <si>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</si>
  <si>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</si>
  <si>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</si>
  <si>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</si>
  <si>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</si>
  <si>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</si>
  <si>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</si>
  <si>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</si>
  <si>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</si>
  <si>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</si>
  <si>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</si>
  <si>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</si>
  <si>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</si>
  <si>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</si>
  <si>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</si>
  <si>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</si>
  <si>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</si>
  <si>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</si>
  <si>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</si>
  <si>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</si>
  <si>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</si>
  <si>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</si>
  <si>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</si>
  <si>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</si>
  <si>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</si>
  <si>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</si>
  <si>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</si>
  <si>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</si>
  <si>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</si>
  <si>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</si>
  <si>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</si>
  <si>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</si>
  <si>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</si>
  <si>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</si>
  <si>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</si>
  <si>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</si>
  <si>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</si>
  <si>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</si>
  <si>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</si>
  <si>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</si>
  <si>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</si>
  <si>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</si>
  <si>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</si>
  <si>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</si>
  <si>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</si>
  <si>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</si>
  <si>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</si>
  <si>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</si>
  <si>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</si>
  <si>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</si>
  <si>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</si>
  <si>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</si>
  <si>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</si>
  <si>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</si>
  <si>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</si>
  <si>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</si>
  <si>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</si>
  <si>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</si>
  <si>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</si>
  <si>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</si>
  <si>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</si>
  <si>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</si>
  <si>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</si>
  <si>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</si>
  <si>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</si>
  <si>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</si>
  <si>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</si>
  <si>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</si>
  <si>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</si>
  <si>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</si>
  <si>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</si>
  <si>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</si>
  <si>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</si>
  <si>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</si>
  <si>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</si>
  <si>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</si>
  <si>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</si>
  <si>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</si>
  <si>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</si>
  <si>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</si>
  <si>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</si>
  <si>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</si>
  <si>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</si>
  <si>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</si>
  <si>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</si>
  <si>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</si>
  <si>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</si>
  <si>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</si>
  <si>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</si>
  <si>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</si>
  <si>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</si>
  <si>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</si>
  <si>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</si>
  <si>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</si>
  <si>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</si>
  <si>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</si>
  <si>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</si>
  <si>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</si>
  <si>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</si>
  <si>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</si>
  <si>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</si>
  <si>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</si>
  <si>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</si>
  <si>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</si>
  <si>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</si>
  <si>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</si>
  <si>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</si>
  <si>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</si>
  <si>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</si>
  <si>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</si>
  <si>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</si>
  <si>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</si>
  <si>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</si>
  <si>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</si>
  <si>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</si>
  <si>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</si>
  <si>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</si>
  <si>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</si>
  <si>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</si>
  <si>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</si>
  <si>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</si>
  <si>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</si>
  <si>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</si>
  <si>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</si>
  <si>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</si>
  <si>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</si>
  <si>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</si>
  <si>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</si>
  <si>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</si>
  <si>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</si>
  <si>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</si>
  <si>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</si>
  <si>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</si>
  <si>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</si>
  <si>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</si>
  <si>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</si>
  <si>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</si>
  <si>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</si>
  <si>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</si>
  <si>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</si>
  <si>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</si>
  <si>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</si>
  <si>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</si>
  <si>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</si>
  <si>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</si>
  <si>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</si>
  <si>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</si>
  <si>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</si>
  <si>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</si>
  <si>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</si>
  <si>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</si>
  <si>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</si>
  <si>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</si>
  <si>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</si>
  <si>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</si>
  <si>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</si>
  <si>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</si>
  <si>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</si>
  <si>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</si>
  <si>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</si>
  <si>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</si>
  <si>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</si>
  <si>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</si>
  <si>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</si>
  <si>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</si>
  <si>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</si>
  <si>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</si>
  <si>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</si>
  <si>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</si>
  <si>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</si>
  <si>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</si>
  <si>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</si>
  <si>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</si>
  <si>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</si>
  <si>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</si>
  <si>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</si>
  <si>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</si>
  <si>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</si>
  <si>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</si>
  <si>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</si>
  <si>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</si>
  <si>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</si>
  <si>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</si>
  <si>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</si>
  <si>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</si>
  <si>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</si>
  <si>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</si>
  <si>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</si>
  <si>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</si>
  <si>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</si>
  <si>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</si>
  <si>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</si>
  <si>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</si>
  <si>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</si>
  <si>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</si>
  <si>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</si>
  <si>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</si>
  <si>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</si>
  <si>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</si>
  <si>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</si>
  <si>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</si>
  <si>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</si>
  <si>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</si>
  <si>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</si>
  <si>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</si>
  <si>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</si>
  <si>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</si>
  <si>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</si>
  <si>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</si>
  <si>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</si>
  <si>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</si>
  <si>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</si>
  <si>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</si>
  <si>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</si>
  <si>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</si>
  <si>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</si>
  <si>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</si>
  <si>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</si>
  <si>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</si>
  <si>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</si>
  <si>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</si>
  <si>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</si>
  <si>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</si>
  <si>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</si>
  <si>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</si>
  <si>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</si>
  <si>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</si>
  <si>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</si>
  <si>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</si>
  <si>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</si>
  <si>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</si>
  <si>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</si>
  <si>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</si>
  <si>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</si>
  <si>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</si>
  <si>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</si>
  <si>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</si>
  <si>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</si>
  <si>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</si>
  <si>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</si>
  <si>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</si>
  <si>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</si>
  <si>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</si>
  <si>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</si>
  <si>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</si>
  <si>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</si>
  <si>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</si>
  <si>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</si>
  <si>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</si>
  <si>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</si>
  <si>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</si>
  <si>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</si>
  <si>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</si>
  <si>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</si>
  <si>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</si>
  <si>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</si>
  <si>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</si>
  <si>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</si>
  <si>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</si>
  <si>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</si>
  <si>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</si>
  <si>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</si>
  <si>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</si>
  <si>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</si>
  <si>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</si>
  <si>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</si>
  <si>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</si>
  <si>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</si>
  <si>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</si>
  <si>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</si>
  <si>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</si>
  <si>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</si>
  <si>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</si>
  <si>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</si>
  <si>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</si>
  <si>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</si>
  <si>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</si>
  <si>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</si>
  <si>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</si>
  <si>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</si>
  <si>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</si>
  <si>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</si>
  <si>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</si>
  <si>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</si>
  <si>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</si>
  <si>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</si>
  <si>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</si>
  <si>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</si>
  <si>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</si>
  <si>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</si>
  <si>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</si>
  <si>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</si>
  <si>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</si>
  <si>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</si>
  <si>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</si>
  <si>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</si>
  <si>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</si>
  <si>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</si>
  <si>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</si>
  <si>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</si>
  <si>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</si>
  <si>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</si>
  <si>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</si>
  <si>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</si>
  <si>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</si>
  <si>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</si>
  <si>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</si>
  <si>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</si>
  <si>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</si>
  <si>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</si>
  <si>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</si>
  <si>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</si>
  <si>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</si>
  <si>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</si>
  <si>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</si>
  <si>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</si>
  <si>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</si>
  <si>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</si>
  <si>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</si>
  <si>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</si>
  <si>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</si>
  <si>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</si>
  <si>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</si>
  <si>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</si>
  <si>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</si>
  <si>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</si>
  <si>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</si>
  <si>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</si>
  <si>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</si>
  <si>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</si>
  <si>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</si>
  <si>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</si>
  <si>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</si>
  <si>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</si>
  <si>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</si>
  <si>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</si>
  <si>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</si>
  <si>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</si>
  <si>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</si>
  <si>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</si>
  <si>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</si>
  <si>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</si>
  <si>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</si>
  <si>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</si>
  <si>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</si>
  <si>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</si>
  <si>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</si>
  <si>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</si>
  <si>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</si>
  <si>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</si>
  <si>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</si>
  <si>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</si>
  <si>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</si>
  <si>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</si>
  <si>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</si>
  <si>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</si>
  <si>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</si>
  <si>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</si>
  <si>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</si>
  <si>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</si>
  <si>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</si>
  <si>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</si>
  <si>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</si>
  <si>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</si>
  <si>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</si>
  <si>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</si>
  <si>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</si>
  <si>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</si>
  <si>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</si>
  <si>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</si>
  <si>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</si>
  <si>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</si>
  <si>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</si>
  <si>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</si>
  <si>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</si>
  <si>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</si>
  <si>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</si>
  <si>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</si>
  <si>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</si>
  <si>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</si>
  <si>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</si>
  <si>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</si>
  <si>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</si>
  <si>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</si>
  <si>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</si>
  <si>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</si>
  <si>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</si>
  <si>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</si>
  <si>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</si>
  <si>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</si>
  <si>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</si>
  <si>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</si>
  <si>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</si>
  <si>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</si>
  <si>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</si>
  <si>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</si>
  <si>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</si>
  <si>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</si>
  <si>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</si>
  <si>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</si>
  <si>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</si>
  <si>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</si>
  <si>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</si>
  <si>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</si>
  <si>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</si>
  <si>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</si>
  <si>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</si>
  <si>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</si>
  <si>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</si>
  <si>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</si>
  <si>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</si>
  <si>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</si>
  <si>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</si>
  <si>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</si>
  <si>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</si>
  <si>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</si>
  <si>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</si>
  <si>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</si>
  <si>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</si>
  <si>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</si>
  <si>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</si>
  <si>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</si>
  <si>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</si>
  <si>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</si>
  <si>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</si>
  <si>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</si>
  <si>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</si>
  <si>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</si>
  <si>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</si>
  <si>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</si>
  <si>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</si>
  <si>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</si>
  <si>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</si>
  <si>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</si>
  <si>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</si>
  <si>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</si>
  <si>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</si>
  <si>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</si>
  <si>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</si>
  <si>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</si>
  <si>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</si>
  <si>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</si>
  <si>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</si>
  <si>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</si>
  <si>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</si>
  <si>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</si>
  <si>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</si>
  <si>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</si>
  <si>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</si>
  <si>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</si>
  <si>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</si>
  <si>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</si>
  <si>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</si>
  <si>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</si>
  <si>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</si>
  <si>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</si>
  <si>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</si>
  <si>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</si>
  <si>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</si>
  <si>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</si>
  <si>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</si>
  <si>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</si>
  <si>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</si>
  <si>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</si>
  <si>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</si>
  <si>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</si>
  <si>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</si>
  <si>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</si>
  <si>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</si>
  <si>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</si>
  <si>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</si>
  <si>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</si>
  <si>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</si>
  <si>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</si>
  <si>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</si>
  <si>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</si>
  <si>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</si>
  <si>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</si>
  <si>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</si>
  <si>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</si>
  <si>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</si>
  <si>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</si>
  <si>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</si>
  <si>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</si>
  <si>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</si>
  <si>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</si>
  <si>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</si>
  <si>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</si>
  <si>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</si>
  <si>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</si>
  <si>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</si>
  <si>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</si>
  <si>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</si>
  <si>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</si>
  <si>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</si>
  <si>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</si>
  <si>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</si>
  <si>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</si>
  <si>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</si>
  <si>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</si>
  <si>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</si>
  <si>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</si>
  <si>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</si>
  <si>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</si>
  <si>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</si>
  <si>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</si>
  <si>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</si>
  <si>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</si>
  <si>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</si>
  <si>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</si>
  <si>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</si>
  <si>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</si>
  <si>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</si>
  <si>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</si>
  <si>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</si>
  <si>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</si>
  <si>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</si>
  <si>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</si>
  <si>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</si>
  <si>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</si>
  <si>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</si>
  <si>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</si>
  <si>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</si>
  <si>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</si>
  <si>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</si>
  <si>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</si>
  <si>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</si>
  <si>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</si>
  <si>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</si>
  <si>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</si>
  <si>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</si>
  <si>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</si>
  <si>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</si>
  <si>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</si>
  <si>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</si>
  <si>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</si>
  <si>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</si>
  <si>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</si>
  <si>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</si>
  <si>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</si>
  <si>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</si>
  <si>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</si>
  <si>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</si>
  <si>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</si>
  <si>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</si>
  <si>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</si>
  <si>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</si>
  <si>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</si>
  <si>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</si>
  <si>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</si>
  <si>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</si>
  <si>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</si>
  <si>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</si>
  <si>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</si>
  <si>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</si>
  <si>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</si>
  <si>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</si>
  <si>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</si>
  <si>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</si>
  <si>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</si>
  <si>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</si>
  <si>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</si>
  <si>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</si>
  <si>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</si>
  <si>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</si>
  <si>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</si>
  <si>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</si>
  <si>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</si>
  <si>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</si>
  <si>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</si>
  <si>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</si>
  <si>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</si>
  <si>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</si>
  <si>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</si>
  <si>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</si>
  <si>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</si>
  <si>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</si>
  <si>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</si>
  <si>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</si>
  <si>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</si>
  <si>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</si>
  <si>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</si>
  <si>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</si>
  <si>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</si>
  <si>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</si>
  <si>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</si>
  <si>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</si>
  <si>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</si>
  <si>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</si>
  <si>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</si>
  <si>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</si>
  <si>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</si>
  <si>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</si>
  <si>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</si>
  <si>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</si>
  <si>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</si>
  <si>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</si>
  <si>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</si>
  <si>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</si>
  <si>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</si>
  <si>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</si>
  <si>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</si>
  <si>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</si>
  <si>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</si>
  <si>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</si>
  <si>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</si>
  <si>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</si>
  <si>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</si>
  <si>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</si>
  <si>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</si>
  <si>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</si>
  <si>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</si>
  <si>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</si>
  <si>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</si>
  <si>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</si>
  <si>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</si>
  <si>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</si>
  <si>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</si>
  <si>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</si>
  <si>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</si>
  <si>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</si>
  <si>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</si>
  <si>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</si>
  <si>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</si>
  <si>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</si>
  <si>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</si>
  <si>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</si>
  <si>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</si>
  <si>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</si>
  <si>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</si>
  <si>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</si>
  <si>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</si>
  <si>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</si>
  <si>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</si>
  <si>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</si>
  <si>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</si>
  <si>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</si>
  <si>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</si>
  <si>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</si>
  <si>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</si>
  <si>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</si>
  <si>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</si>
  <si>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</si>
  <si>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</si>
  <si>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</si>
  <si>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</si>
  <si>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</si>
  <si>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</si>
  <si>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</si>
  <si>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</si>
  <si>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</si>
  <si>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</si>
  <si>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</si>
  <si>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</si>
  <si>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</si>
  <si>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</si>
  <si>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</si>
  <si>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</si>
  <si>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</si>
  <si>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</si>
  <si>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</si>
  <si>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</si>
  <si>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</si>
  <si>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</si>
  <si>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</si>
  <si>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</si>
  <si>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</si>
  <si>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</si>
  <si>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</si>
  <si>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</si>
  <si>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</si>
  <si>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</si>
  <si>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</si>
  <si>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</si>
  <si>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</si>
  <si>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</si>
  <si>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</si>
  <si>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</si>
  <si>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</si>
  <si>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</si>
  <si>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</si>
  <si>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</si>
  <si>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</si>
  <si>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</si>
  <si>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</si>
  <si>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</si>
  <si>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</si>
  <si>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</si>
  <si>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</si>
  <si>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</si>
  <si>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</si>
  <si>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</si>
  <si>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</si>
  <si>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</si>
  <si>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</si>
  <si>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</si>
  <si>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</si>
  <si>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</si>
  <si>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</si>
  <si>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</si>
  <si>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</si>
  <si>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</si>
  <si>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</si>
  <si>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</si>
  <si>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</si>
  <si>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</si>
  <si>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</si>
  <si>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</si>
  <si>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</si>
  <si>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</si>
  <si>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</si>
  <si>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</si>
  <si>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</si>
  <si>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</si>
  <si>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</si>
  <si>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</si>
  <si>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</si>
  <si>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</si>
  <si>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</si>
  <si>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</si>
  <si>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</si>
  <si>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</si>
  <si>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</si>
  <si>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</si>
  <si>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</si>
  <si>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</si>
  <si>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</si>
  <si>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</si>
  <si>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</si>
  <si>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</si>
  <si>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</si>
  <si>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</si>
  <si>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</si>
  <si>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</si>
  <si>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</si>
  <si>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</si>
  <si>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</si>
  <si>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</si>
  <si>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</si>
  <si>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</si>
  <si>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</si>
  <si>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</si>
  <si>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</si>
  <si>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</si>
  <si>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</si>
  <si>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</si>
  <si>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</si>
  <si>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</si>
  <si>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</si>
  <si>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</si>
  <si>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</si>
  <si>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</si>
  <si>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</si>
  <si>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</si>
  <si>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</si>
  <si>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</si>
  <si>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</si>
  <si>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</si>
  <si>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</si>
  <si>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</si>
  <si>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</si>
  <si>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</si>
  <si>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</si>
  <si>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</si>
  <si>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</si>
  <si>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</si>
  <si>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</si>
  <si>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</si>
  <si>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</si>
  <si>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</si>
  <si>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</si>
  <si>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</si>
  <si>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</si>
  <si>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</si>
  <si>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</si>
  <si>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</si>
  <si>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</si>
  <si>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</si>
  <si>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</si>
  <si>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</si>
  <si>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</si>
  <si>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</si>
  <si>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</si>
  <si>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</si>
  <si>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</si>
  <si>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</si>
  <si>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</si>
  <si>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</si>
  <si>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</si>
  <si>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</si>
  <si>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</si>
  <si>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</si>
  <si>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</si>
  <si>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</si>
  <si>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</si>
  <si>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</si>
  <si>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</si>
  <si>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</si>
  <si>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</si>
  <si>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</si>
  <si>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</si>
  <si>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</si>
  <si>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</si>
  <si>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</si>
  <si>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</si>
  <si>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</si>
  <si>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</si>
  <si>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</si>
  <si>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</si>
  <si>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</si>
  <si>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</si>
  <si>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</si>
  <si>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</si>
  <si>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</si>
  <si>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</si>
  <si>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</si>
  <si>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</si>
  <si>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</si>
  <si>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</si>
  <si>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</si>
  <si>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</si>
  <si>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</si>
  <si>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</si>
  <si>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</si>
  <si>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</si>
  <si>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</si>
  <si>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</si>
  <si>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</si>
  <si>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</si>
  <si>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</si>
  <si>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</si>
  <si>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</si>
  <si>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</si>
  <si>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</si>
  <si>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</si>
  <si>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</si>
  <si>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</si>
  <si>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</si>
  <si>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</si>
  <si>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</si>
  <si>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</si>
  <si>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</si>
  <si>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</si>
  <si>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</si>
  <si>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</si>
  <si>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</si>
  <si>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</si>
  <si>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</si>
  <si>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</si>
  <si>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</si>
  <si>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</si>
  <si>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</si>
  <si>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</si>
  <si>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</si>
  <si>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</si>
  <si>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</si>
  <si>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</si>
  <si>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</si>
  <si>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</si>
  <si>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</si>
  <si>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</si>
  <si>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</si>
  <si>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</si>
  <si>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</si>
  <si>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</si>
  <si>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</si>
  <si>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</si>
  <si>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</si>
  <si>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</si>
  <si>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</si>
  <si>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</si>
  <si>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</si>
  <si>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</si>
  <si>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</si>
  <si>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</si>
  <si>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</si>
  <si>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</si>
  <si>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</si>
  <si>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</si>
  <si>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</si>
  <si>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</si>
  <si>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</si>
  <si>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</si>
  <si>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</si>
  <si>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</si>
  <si>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</si>
  <si>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</si>
  <si>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</si>
  <si>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</si>
  <si>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</si>
  <si>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</si>
  <si>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</si>
  <si>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</si>
  <si>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</si>
  <si>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</si>
  <si>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</si>
  <si>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</si>
  <si>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</si>
  <si>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</si>
  <si>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</si>
  <si>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</si>
  <si>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</si>
  <si>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</si>
  <si>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</si>
  <si>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</si>
  <si>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</si>
  <si>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</si>
  <si>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</si>
  <si>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</si>
  <si>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</si>
  <si>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</si>
  <si>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</si>
  <si>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</si>
  <si>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</si>
  <si>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</si>
  <si>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</si>
  <si>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</si>
  <si>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</si>
  <si>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</si>
  <si>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</si>
  <si>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</si>
  <si>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</si>
  <si>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</si>
  <si>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</si>
  <si>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</si>
  <si>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</si>
  <si>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</si>
  <si>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</si>
  <si>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</si>
  <si>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</si>
  <si>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</si>
  <si>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</si>
  <si>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</si>
  <si>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</si>
  <si>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</si>
  <si>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</si>
  <si>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</si>
  <si>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</si>
  <si>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</si>
  <si>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</si>
  <si>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</si>
  <si>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</si>
  <si>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</si>
  <si>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</si>
  <si>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</si>
  <si>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</si>
  <si>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</si>
  <si>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</si>
  <si>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</si>
  <si>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</si>
  <si>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</si>
  <si>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</si>
  <si>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</si>
  <si>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</si>
  <si>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</si>
  <si>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</si>
  <si>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</si>
  <si>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</si>
  <si>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</si>
  <si>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</si>
  <si>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</si>
  <si>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</si>
  <si>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</si>
  <si>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</si>
  <si>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</si>
  <si>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</si>
  <si>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</si>
  <si>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</si>
  <si>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</si>
  <si>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</si>
  <si>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</si>
  <si>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</si>
  <si>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</si>
  <si>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</si>
  <si>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</si>
  <si>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</si>
  <si>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</si>
  <si>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</si>
  <si>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</si>
  <si>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</si>
  <si>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</si>
  <si>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</si>
  <si>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</si>
  <si>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</si>
  <si>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</si>
  <si>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</si>
  <si>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</si>
  <si>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</si>
  <si>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</si>
  <si>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</si>
  <si>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</si>
  <si>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</si>
  <si>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</si>
  <si>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</si>
  <si>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</si>
  <si>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</si>
  <si>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</si>
  <si>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</si>
  <si>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</si>
  <si>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</si>
  <si>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</si>
  <si>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</si>
  <si>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</si>
  <si>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</si>
  <si>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</si>
  <si>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</si>
  <si>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</si>
  <si>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</si>
  <si>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</si>
  <si>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</si>
  <si>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</si>
  <si>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</si>
  <si>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</si>
  <si>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</si>
  <si>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</si>
  <si>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</si>
  <si>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</si>
  <si>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</si>
  <si>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</si>
  <si>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</si>
  <si>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</si>
  <si>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</si>
  <si>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</si>
  <si>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</si>
  <si>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</si>
  <si>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</si>
  <si>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</si>
  <si>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</si>
  <si>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</si>
  <si>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</si>
  <si>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</si>
  <si>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</si>
  <si>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</si>
  <si>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</si>
  <si>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</si>
  <si>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</si>
  <si>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</si>
  <si>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</si>
  <si>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</si>
  <si>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</si>
  <si>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</si>
  <si>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</si>
  <si>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</si>
  <si>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</si>
  <si>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</si>
  <si>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</si>
  <si>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</si>
  <si>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</si>
  <si>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</si>
  <si>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</si>
  <si>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</si>
  <si>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</si>
  <si>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</si>
  <si>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</si>
  <si>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</si>
  <si>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</si>
  <si>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</si>
  <si>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</si>
  <si>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</si>
  <si>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</si>
  <si>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</si>
  <si>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</si>
  <si>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</si>
  <si>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</si>
  <si>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</si>
  <si>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</si>
  <si>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</si>
  <si>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</si>
  <si>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</si>
  <si>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</si>
  <si>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</si>
  <si>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</si>
  <si>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</si>
  <si>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</si>
  <si>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</si>
  <si>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</si>
  <si>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</si>
  <si>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</si>
  <si>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</si>
  <si>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</si>
  <si>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</si>
  <si>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</si>
  <si>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</si>
  <si>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</si>
  <si>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</si>
  <si>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</si>
  <si>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</si>
  <si>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</si>
  <si>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</si>
  <si>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</si>
  <si>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</si>
  <si>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</si>
  <si>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</si>
  <si>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</si>
  <si>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</si>
  <si>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</si>
  <si>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</si>
  <si>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</si>
  <si>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</si>
  <si>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</si>
  <si>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</si>
  <si>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</si>
  <si>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</si>
  <si>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</si>
  <si>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</si>
  <si>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</si>
  <si>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</si>
  <si>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</si>
  <si>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</si>
  <si>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</si>
  <si>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</si>
  <si>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</si>
  <si>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</si>
  <si>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</si>
  <si>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</si>
  <si>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</si>
  <si>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</si>
  <si>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</si>
  <si>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</si>
  <si>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</si>
  <si>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</si>
  <si>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</si>
  <si>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</si>
  <si>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</si>
  <si>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</si>
  <si>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</si>
  <si>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</si>
  <si>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</si>
  <si>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</si>
  <si>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</si>
  <si>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</si>
  <si>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</si>
  <si>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</si>
  <si>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</si>
  <si>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</si>
  <si>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</si>
  <si>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</si>
  <si>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</si>
  <si>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</si>
  <si>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</si>
  <si>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</si>
  <si>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</si>
  <si>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</si>
  <si>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</si>
  <si>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</si>
  <si>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</si>
  <si>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</si>
  <si>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</si>
  <si>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</si>
  <si>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</si>
  <si>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</si>
  <si>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</si>
  <si>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</si>
  <si>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</si>
  <si>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</si>
  <si>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</si>
  <si>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</si>
  <si>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</si>
  <si>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</si>
  <si>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</si>
  <si>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</si>
  <si>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</si>
  <si>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</si>
  <si>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</si>
  <si>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</si>
  <si>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</si>
  <si>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</si>
  <si>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</si>
  <si>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</si>
  <si>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</si>
  <si>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</si>
  <si>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</si>
  <si>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</si>
  <si>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</si>
  <si>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</si>
  <si>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</si>
  <si>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</si>
  <si>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</si>
  <si>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</si>
  <si>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</si>
  <si>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</si>
  <si>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</si>
  <si>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</si>
  <si>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</si>
  <si>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</si>
  <si>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</si>
  <si>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</si>
  <si>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</si>
  <si>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</si>
  <si>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</si>
  <si>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</si>
  <si>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</si>
  <si>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</si>
  <si>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</si>
  <si>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</si>
  <si>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</si>
  <si>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</si>
  <si>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</si>
  <si>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</si>
  <si>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</si>
  <si>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</si>
  <si>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</si>
  <si>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</si>
  <si>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</si>
  <si>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</si>
  <si>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</si>
  <si>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</si>
  <si>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</si>
  <si>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</si>
  <si>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</si>
  <si>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</si>
  <si>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</si>
  <si>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</si>
  <si>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</si>
  <si>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</si>
  <si>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</si>
  <si>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</si>
  <si>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</si>
  <si>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</si>
  <si>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</si>
  <si>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</si>
  <si>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</si>
  <si>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</si>
  <si>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</si>
  <si>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</si>
  <si>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</si>
  <si>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</si>
  <si>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</si>
  <si>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</si>
  <si>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</si>
  <si>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</si>
  <si>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</si>
  <si>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</si>
  <si>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</si>
  <si>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</si>
  <si>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</si>
  <si>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</si>
  <si>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</si>
  <si>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</si>
  <si>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</si>
  <si>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</si>
  <si>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</si>
  <si>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</si>
  <si>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</si>
  <si>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</si>
  <si>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</si>
  <si>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</si>
  <si>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</si>
  <si>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</si>
  <si>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</si>
  <si>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</si>
  <si>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</si>
  <si>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</si>
  <si>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</si>
  <si>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</si>
  <si>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</si>
  <si>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</si>
  <si>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</si>
  <si>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</si>
  <si>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</si>
  <si>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</si>
  <si>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</si>
  <si>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</si>
  <si>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</si>
  <si>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</si>
  <si>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</si>
  <si>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</si>
  <si>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</si>
  <si>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</si>
  <si>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</si>
  <si>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</si>
  <si>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</si>
  <si>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</si>
  <si>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</si>
  <si>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</si>
  <si>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</si>
  <si>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</si>
  <si>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</si>
  <si>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</si>
  <si>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</si>
  <si>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</si>
  <si>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</si>
  <si>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</si>
  <si>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</si>
  <si>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</si>
  <si>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</si>
  <si>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</si>
  <si>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</si>
  <si>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</si>
  <si>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</si>
  <si>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</si>
  <si>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</si>
  <si>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</si>
  <si>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</si>
  <si>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</si>
  <si>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</si>
  <si>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</si>
  <si>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</si>
  <si>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</si>
  <si>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</si>
  <si>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</si>
  <si>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</si>
  <si>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</si>
  <si>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</si>
  <si>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</si>
  <si>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</si>
  <si>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</si>
  <si>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</si>
  <si>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</si>
  <si>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</si>
  <si>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</si>
  <si>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</si>
  <si>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</si>
  <si>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</si>
  <si>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</si>
  <si>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</si>
  <si>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</si>
  <si>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</si>
  <si>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</si>
  <si>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</si>
  <si>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</si>
  <si>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</si>
  <si>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</si>
  <si>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</si>
  <si>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</si>
  <si>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</si>
  <si>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</si>
  <si>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</si>
  <si>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</si>
  <si>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</si>
  <si>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</si>
  <si>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</si>
  <si>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</si>
  <si>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</si>
  <si>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</si>
  <si>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</si>
  <si>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</si>
  <si>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</si>
  <si>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</si>
  <si>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</si>
  <si>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</si>
  <si>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</si>
  <si>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</si>
  <si>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</si>
  <si>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</si>
  <si>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</si>
  <si>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</si>
  <si>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</si>
  <si>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</si>
  <si>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</si>
  <si>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</si>
  <si>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</si>
  <si>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</si>
  <si>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</si>
  <si>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</si>
  <si>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</si>
  <si>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</si>
  <si>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</si>
  <si>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</si>
  <si>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</si>
  <si>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</si>
  <si>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</si>
  <si>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</si>
  <si>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</si>
  <si>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</si>
  <si>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</si>
  <si>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</si>
  <si>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</si>
  <si>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</si>
  <si>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</si>
  <si>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</si>
  <si>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</si>
  <si>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</si>
  <si>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</si>
  <si>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</si>
  <si>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</si>
  <si>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</si>
  <si>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</si>
  <si>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</si>
  <si>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</si>
  <si>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</si>
  <si>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</si>
  <si>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</si>
  <si>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</si>
  <si>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</si>
  <si>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</si>
  <si>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</si>
  <si>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</si>
  <si>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</si>
  <si>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</si>
  <si>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</si>
  <si>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</si>
  <si>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</si>
  <si>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</si>
  <si>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</si>
  <si>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</si>
  <si>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</si>
  <si>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</si>
  <si>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</si>
  <si>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</si>
  <si>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</si>
  <si>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</si>
  <si>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</si>
  <si>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</si>
  <si>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</si>
  <si>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</si>
  <si>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</si>
  <si>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</si>
  <si>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</si>
  <si>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</si>
  <si>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</si>
  <si>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</si>
  <si>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</si>
  <si>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</si>
  <si>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</si>
  <si>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</si>
  <si>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</si>
  <si>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</si>
  <si>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</si>
  <si>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</si>
  <si>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</si>
  <si>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</si>
  <si>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</si>
  <si>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</si>
  <si>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</si>
  <si>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</si>
  <si>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</si>
  <si>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</si>
  <si>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</si>
  <si>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</si>
  <si>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</si>
  <si>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</si>
  <si>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</si>
  <si>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</si>
  <si>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</si>
  <si>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</si>
  <si>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</si>
  <si>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</si>
  <si>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</si>
  <si>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</si>
  <si>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</si>
  <si>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</si>
  <si>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</si>
  <si>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</si>
  <si>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</si>
  <si>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</si>
  <si>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</si>
  <si>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</si>
  <si>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</si>
  <si>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</si>
  <si>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</si>
  <si>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</si>
  <si>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</si>
  <si>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</si>
  <si>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</si>
  <si>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</si>
  <si>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</si>
  <si>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</si>
  <si>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</si>
  <si>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</si>
  <si>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</si>
  <si>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</si>
  <si>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</si>
  <si>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</si>
  <si>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</si>
  <si>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</si>
  <si>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</si>
  <si>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</si>
  <si>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</si>
  <si>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</si>
  <si>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</si>
  <si>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</si>
  <si>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</si>
  <si>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</si>
  <si>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</si>
  <si>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</si>
  <si>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</si>
  <si>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</si>
  <si>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</si>
  <si>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</si>
  <si>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</si>
  <si>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</si>
  <si>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</si>
  <si>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</si>
  <si>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</si>
  <si>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</si>
  <si>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</si>
  <si>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</si>
  <si>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</si>
  <si>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</si>
  <si>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</si>
  <si>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</si>
  <si>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</si>
  <si>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</si>
  <si>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</si>
  <si>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</si>
  <si>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</si>
  <si>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</si>
  <si>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</si>
  <si>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</si>
  <si>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</si>
  <si>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</si>
  <si>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</si>
  <si>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</si>
  <si>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</si>
  <si>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</si>
  <si>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</si>
  <si>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</si>
  <si>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</si>
  <si>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</si>
  <si>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</si>
  <si>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</si>
  <si>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</si>
  <si>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</si>
  <si>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</si>
  <si>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</si>
  <si>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</si>
  <si>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</si>
  <si>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</si>
  <si>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</si>
  <si>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</si>
  <si>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</si>
  <si>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</si>
  <si>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</si>
  <si>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</si>
  <si>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</si>
  <si>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</si>
  <si>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</si>
  <si>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</si>
  <si>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</si>
  <si>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</si>
  <si>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</si>
  <si>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</si>
  <si>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</si>
  <si>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</si>
  <si>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</si>
  <si>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</si>
  <si>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</si>
  <si>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</si>
  <si>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</si>
  <si>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</si>
  <si>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</si>
  <si>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</si>
  <si>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</si>
  <si>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</si>
  <si>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</si>
  <si>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</si>
  <si>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</si>
  <si>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</si>
  <si>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</si>
  <si>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</si>
  <si>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</si>
  <si>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</si>
  <si>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</si>
  <si>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</si>
  <si>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</si>
  <si>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</si>
  <si>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</si>
  <si>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</si>
  <si>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</si>
  <si>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</si>
  <si>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</si>
  <si>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</si>
  <si>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</si>
  <si>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</si>
  <si>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</si>
  <si>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</si>
  <si>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</si>
  <si>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</si>
  <si>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</si>
  <si>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</si>
  <si>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</si>
  <si>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</si>
  <si>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</si>
  <si>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</si>
  <si>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</si>
  <si>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</si>
  <si>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</si>
  <si>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</si>
  <si>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</si>
  <si>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</si>
  <si>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</si>
  <si>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</si>
  <si>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</si>
  <si>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</si>
  <si>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</si>
  <si>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</si>
  <si>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</si>
  <si>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</si>
  <si>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</si>
  <si>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</si>
  <si>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</si>
  <si>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</si>
  <si>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</si>
  <si>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</si>
  <si>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</si>
  <si>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</si>
  <si>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</si>
  <si>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</si>
  <si>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</si>
  <si>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</si>
  <si>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</si>
  <si>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</si>
  <si>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</si>
  <si>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</si>
  <si>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</si>
  <si>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</si>
  <si>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</si>
  <si>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</si>
  <si>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</si>
  <si>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</si>
  <si>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</si>
  <si>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</si>
  <si>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</si>
  <si>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</si>
  <si>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</si>
  <si>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</si>
  <si>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</si>
  <si>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</si>
  <si>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</si>
  <si>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</si>
  <si>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</si>
  <si>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</si>
  <si>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</si>
  <si>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</si>
  <si>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</si>
  <si>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</si>
  <si>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</si>
  <si>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</si>
  <si>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</si>
  <si>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</si>
  <si>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</si>
  <si>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</si>
  <si>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</si>
  <si>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</si>
  <si>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</si>
  <si>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</si>
  <si>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</si>
  <si>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</si>
  <si>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</si>
  <si>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</si>
  <si>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</si>
  <si>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</si>
  <si>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</si>
  <si>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</si>
  <si>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</si>
  <si>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</si>
  <si>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</si>
  <si>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</si>
  <si>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</si>
  <si>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</si>
  <si>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</si>
  <si>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</si>
  <si>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</si>
  <si>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</si>
  <si>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</si>
  <si>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</si>
  <si>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</si>
  <si>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</si>
  <si>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</si>
  <si>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</si>
  <si>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</si>
  <si>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</si>
  <si>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</si>
  <si>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</si>
  <si>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</si>
  <si>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</si>
  <si>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</si>
  <si>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</si>
  <si>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</si>
  <si>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</si>
  <si>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</si>
  <si>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</si>
  <si>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</si>
  <si>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</si>
  <si>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</si>
  <si>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</si>
  <si>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</si>
  <si>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</si>
  <si>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</si>
  <si>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</si>
  <si>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</si>
  <si>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</si>
  <si>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</si>
  <si>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</si>
  <si>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</si>
  <si>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</si>
  <si>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</si>
  <si>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</si>
  <si>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</si>
  <si>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</si>
  <si>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</si>
  <si>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</si>
  <si>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</si>
  <si>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</si>
  <si>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</si>
  <si>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</si>
  <si>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</si>
  <si>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</si>
  <si>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</si>
  <si>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</si>
  <si>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</si>
  <si>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</si>
  <si>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</si>
  <si>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</si>
  <si>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</si>
  <si>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</si>
  <si>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</si>
  <si>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</si>
  <si>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</si>
  <si>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</si>
  <si>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</si>
  <si>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</si>
  <si>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</si>
  <si>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</si>
  <si>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</si>
  <si>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</si>
  <si>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</si>
  <si>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</si>
  <si>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</si>
  <si>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</si>
  <si>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</si>
  <si>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</si>
  <si>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</si>
  <si>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</si>
  <si>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</si>
  <si>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</si>
  <si>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</si>
  <si>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</si>
  <si>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</si>
  <si>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</si>
  <si>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</si>
  <si>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</si>
  <si>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</si>
  <si>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</si>
  <si>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</si>
  <si>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</si>
  <si>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</si>
  <si>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</si>
  <si>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</si>
  <si>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</si>
  <si>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</si>
  <si>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</si>
  <si>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</si>
  <si>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</si>
  <si>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</si>
  <si>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</si>
  <si>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</si>
  <si>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</si>
  <si>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</si>
  <si>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</si>
  <si>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</si>
  <si>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</si>
  <si>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</si>
  <si>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</si>
  <si>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</si>
  <si>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</si>
  <si>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</si>
  <si>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</si>
  <si>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</si>
  <si>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</si>
  <si>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</si>
  <si>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</si>
  <si>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</si>
  <si>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</si>
  <si>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</si>
  <si>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</si>
  <si>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</si>
  <si>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</si>
  <si>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</si>
  <si>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</si>
  <si>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</si>
  <si>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</si>
  <si>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</si>
  <si>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</si>
  <si>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</si>
  <si>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</si>
  <si>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</si>
  <si>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</si>
  <si>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</si>
  <si>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</si>
  <si>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</si>
  <si>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</si>
  <si>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</si>
  <si>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</si>
  <si>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</si>
  <si>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</si>
  <si>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</si>
  <si>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</si>
  <si>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</si>
  <si>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</si>
  <si>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</si>
  <si>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</si>
  <si>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</si>
  <si>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</si>
  <si>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</si>
  <si>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</si>
  <si>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</si>
  <si>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</si>
  <si>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</si>
  <si>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</si>
  <si>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</si>
  <si>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</si>
  <si>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</si>
  <si>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</si>
  <si>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</si>
  <si>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</si>
  <si>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</si>
  <si>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</si>
  <si>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</si>
  <si>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</si>
  <si>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</si>
  <si>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</si>
  <si>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</si>
  <si>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</si>
  <si>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</si>
  <si>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</si>
  <si>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</si>
  <si>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</si>
  <si>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</si>
  <si>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</si>
  <si>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</si>
  <si>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</si>
  <si>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</si>
  <si>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</si>
  <si>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</si>
  <si>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</si>
  <si>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</si>
  <si>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</si>
  <si>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</si>
  <si>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</si>
  <si>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</si>
  <si>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</si>
  <si>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</si>
  <si>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</si>
  <si>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</si>
  <si>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</si>
  <si>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</si>
  <si>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</si>
  <si>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</si>
  <si>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</si>
  <si>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</si>
  <si>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</si>
  <si>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</si>
  <si>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</si>
  <si>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</si>
  <si>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</si>
  <si>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</si>
  <si>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</si>
  <si>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</si>
  <si>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</si>
  <si>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</si>
  <si>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</si>
  <si>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</si>
  <si>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</si>
  <si>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</si>
  <si>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</si>
  <si>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</si>
  <si>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</si>
  <si>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</si>
  <si>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</si>
  <si>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</si>
  <si>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</si>
  <si>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</si>
  <si>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</si>
  <si>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</si>
  <si>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</si>
  <si>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</si>
  <si>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</si>
  <si>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</si>
  <si>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</si>
  <si>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</si>
  <si>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</si>
  <si>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</si>
  <si>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</si>
  <si>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</si>
  <si>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</si>
  <si>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</si>
  <si>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</si>
  <si>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</si>
  <si>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</si>
  <si>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</si>
  <si>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</si>
  <si>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</si>
  <si>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</si>
  <si>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</si>
  <si>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</si>
  <si>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</si>
  <si>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</si>
  <si>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</si>
  <si>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</si>
  <si>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</si>
  <si>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</si>
  <si>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</si>
  <si>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</si>
  <si>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</si>
  <si>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</si>
  <si>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</si>
  <si>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</si>
  <si>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</si>
  <si>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</si>
  <si>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</si>
  <si>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</si>
  <si>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</si>
  <si>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</si>
  <si>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</si>
  <si>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</si>
  <si>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</si>
  <si>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</si>
  <si>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</si>
  <si>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</si>
  <si>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</si>
  <si>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</si>
  <si>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</si>
  <si>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</si>
  <si>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</si>
  <si>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</si>
  <si>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</si>
  <si>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</si>
  <si>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</si>
  <si>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</si>
  <si>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</si>
  <si>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</si>
  <si>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</si>
  <si>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</si>
  <si>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</si>
  <si>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</si>
  <si>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</si>
  <si>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</si>
  <si>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</si>
  <si>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</si>
  <si>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</si>
  <si>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</si>
  <si>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</si>
  <si>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</si>
  <si>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</si>
  <si>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</si>
  <si>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</si>
  <si>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</si>
  <si>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</si>
  <si>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</si>
  <si>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</si>
  <si>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</si>
  <si>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</si>
  <si>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</si>
  <si>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</si>
  <si>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</si>
  <si>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</si>
  <si>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</si>
  <si>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</si>
  <si>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</si>
  <si>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</si>
  <si>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</si>
  <si>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</si>
  <si>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</si>
  <si>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</si>
  <si>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</si>
  <si>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</si>
  <si>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</si>
  <si>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</si>
  <si>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</si>
  <si>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</si>
  <si>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</si>
  <si>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</si>
  <si>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</si>
  <si>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</si>
  <si>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</si>
  <si>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</si>
  <si>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</si>
  <si>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</si>
  <si>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</si>
  <si>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</si>
  <si>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</si>
  <si>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</si>
  <si>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</si>
  <si>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</si>
  <si>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</si>
  <si>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</si>
  <si>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</si>
  <si>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</si>
  <si>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</si>
  <si>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</si>
  <si>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</si>
  <si>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</si>
  <si>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</si>
  <si>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</si>
  <si>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</si>
  <si>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</si>
  <si>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</si>
  <si>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</si>
  <si>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</si>
  <si>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</si>
  <si>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</si>
  <si>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</si>
  <si>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</si>
  <si>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</si>
  <si>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</si>
  <si>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</si>
  <si>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</si>
  <si>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</si>
  <si>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</si>
  <si>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</si>
  <si>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</si>
  <si>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</si>
  <si>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</si>
  <si>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</si>
  <si>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</si>
  <si>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</si>
  <si>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</si>
  <si>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</si>
  <si>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</si>
  <si>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</si>
  <si>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</si>
  <si>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</si>
  <si>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</si>
  <si>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</si>
  <si>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</si>
  <si>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</si>
  <si>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</si>
  <si>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</si>
  <si>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</si>
  <si>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</si>
  <si>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</si>
  <si>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</si>
  <si>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</si>
  <si>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</si>
  <si>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</si>
  <si>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</si>
  <si>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</si>
  <si>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</si>
  <si>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</si>
  <si>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</si>
  <si>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</si>
  <si>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</si>
  <si>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</si>
  <si>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</si>
  <si>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</si>
  <si>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</si>
  <si>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</si>
  <si>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</si>
  <si>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</si>
  <si>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</si>
  <si>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</si>
  <si>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</si>
  <si>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</si>
  <si>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</si>
  <si>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</si>
  <si>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</si>
  <si>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</si>
  <si>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</si>
  <si>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</si>
  <si>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</si>
  <si>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</si>
  <si>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</si>
  <si>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</si>
  <si>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</si>
  <si>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</si>
  <si>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</si>
  <si>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</si>
  <si>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</si>
  <si>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</si>
  <si>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</si>
  <si>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</si>
  <si>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</si>
  <si>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</si>
  <si>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</si>
  <si>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</si>
  <si>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</si>
  <si>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</si>
  <si>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</si>
  <si>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</si>
  <si>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</si>
  <si>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</si>
  <si>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</si>
  <si>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</si>
  <si>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</si>
  <si>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</si>
  <si>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</si>
  <si>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</si>
  <si>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</si>
  <si>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</si>
  <si>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</si>
  <si>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</si>
  <si>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</si>
  <si>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</si>
  <si>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</si>
  <si>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</si>
  <si>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</si>
  <si>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</si>
  <si>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</si>
  <si>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</si>
  <si>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</si>
  <si>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</si>
  <si>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</si>
  <si>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</si>
  <si>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</si>
  <si>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</si>
  <si>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</si>
  <si>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</si>
  <si>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</si>
  <si>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</si>
  <si>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</si>
  <si>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</si>
  <si>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</si>
  <si>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</si>
  <si>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</si>
  <si>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</si>
  <si>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</si>
  <si>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</si>
  <si>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</si>
  <si>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</si>
  <si>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</si>
  <si>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</si>
  <si>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</si>
  <si>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</si>
  <si>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</si>
  <si>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</si>
  <si>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</si>
  <si>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</si>
  <si>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</si>
  <si>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</si>
  <si>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</si>
  <si>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</si>
  <si>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</si>
  <si>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</si>
  <si>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</si>
  <si>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</si>
  <si>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</si>
  <si>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</si>
  <si>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</si>
  <si>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</si>
  <si>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</si>
  <si>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</si>
  <si>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</si>
  <si>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</si>
  <si>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</si>
  <si>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</si>
  <si>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</si>
  <si>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</si>
  <si>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</si>
  <si>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</si>
  <si>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</si>
  <si>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</si>
  <si>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</si>
  <si>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</si>
  <si>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</si>
  <si>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</si>
  <si>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</si>
  <si>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</si>
  <si>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</si>
  <si>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</si>
  <si>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</si>
  <si>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</si>
  <si>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</si>
  <si>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</si>
  <si>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</si>
  <si>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</si>
  <si>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</si>
  <si>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</si>
  <si>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</si>
  <si>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</si>
  <si>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</si>
  <si>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</si>
  <si>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</si>
  <si>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</si>
  <si>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</si>
  <si>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</si>
  <si>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</si>
  <si>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</si>
  <si>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</si>
  <si>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</si>
  <si>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</si>
  <si>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</si>
  <si>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</si>
  <si>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</si>
  <si>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</si>
  <si>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</si>
  <si>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</si>
  <si>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</si>
  <si>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</si>
  <si>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</si>
  <si>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</si>
  <si>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</si>
  <si>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</si>
  <si>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</si>
  <si>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</si>
  <si>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</si>
  <si>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</si>
  <si>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</si>
  <si>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</si>
  <si>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</si>
  <si>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</si>
  <si>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</si>
  <si>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</si>
  <si>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</si>
  <si>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</si>
  <si>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</si>
  <si>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</si>
  <si>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</si>
  <si>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</si>
  <si>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</si>
  <si>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</si>
  <si>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</si>
  <si>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</si>
  <si>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</si>
  <si>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</si>
  <si>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</si>
  <si>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</si>
  <si>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</si>
  <si>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</si>
  <si>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</si>
  <si>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</si>
  <si>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</si>
  <si>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</si>
  <si>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</si>
  <si>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</si>
  <si>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</si>
  <si>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</si>
  <si>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</si>
  <si>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</si>
  <si>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</si>
  <si>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</si>
  <si>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</si>
  <si>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</si>
  <si>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</si>
  <si>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</si>
  <si>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</si>
  <si>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</si>
  <si>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</si>
  <si>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</si>
  <si>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</si>
  <si>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</si>
  <si>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</si>
  <si>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</si>
  <si>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</si>
  <si>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</si>
  <si>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</si>
  <si>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</si>
  <si>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</si>
  <si>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</si>
  <si>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</si>
  <si>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</si>
  <si>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</si>
  <si>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</si>
  <si>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</si>
  <si>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</si>
  <si>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</si>
  <si>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</si>
  <si>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</si>
  <si>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</si>
  <si>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</si>
  <si>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</si>
  <si>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</si>
  <si>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</si>
  <si>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</si>
  <si>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</si>
  <si>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</si>
  <si>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</si>
  <si>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</si>
  <si>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</si>
  <si>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</si>
  <si>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</si>
  <si>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</si>
  <si>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</si>
  <si>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</si>
  <si>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</si>
  <si>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</si>
  <si>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</si>
  <si>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</si>
  <si>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</si>
  <si>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</si>
  <si>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</si>
  <si>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</si>
  <si>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</si>
  <si>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</si>
  <si>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</si>
  <si>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</si>
  <si>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</si>
  <si>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</si>
  <si>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</si>
  <si>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</si>
  <si>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</si>
  <si>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</si>
  <si>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</si>
  <si>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</si>
  <si>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</si>
  <si>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</si>
  <si>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</si>
  <si>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</si>
  <si>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</si>
  <si>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</si>
  <si>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</si>
  <si>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</si>
  <si>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</si>
  <si>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</si>
  <si>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</si>
  <si>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</si>
  <si>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</si>
  <si>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</si>
  <si>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</si>
  <si>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</si>
  <si>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</si>
  <si>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</si>
  <si>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</si>
  <si>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</si>
  <si>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</si>
  <si>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</si>
  <si>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</si>
  <si>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</si>
  <si>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</si>
  <si>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</si>
  <si>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</si>
  <si>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</si>
  <si>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</si>
  <si>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</si>
  <si>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</si>
  <si>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</si>
  <si>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</si>
  <si>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</si>
  <si>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</si>
  <si>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</si>
  <si>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</si>
  <si>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</si>
  <si>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</si>
  <si>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</si>
  <si>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</si>
  <si>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</si>
  <si>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</si>
  <si>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</si>
  <si>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</si>
  <si>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</si>
  <si>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</si>
  <si>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</si>
  <si>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</si>
  <si>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</si>
  <si>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</si>
  <si>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</si>
  <si>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</si>
  <si>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</si>
  <si>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</si>
  <si>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</si>
  <si>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</si>
  <si>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</si>
  <si>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</si>
  <si>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</si>
  <si>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</si>
  <si>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</si>
  <si>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</si>
  <si>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</si>
  <si>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</si>
  <si>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</si>
  <si>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</si>
  <si>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</si>
  <si>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</si>
  <si>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</si>
  <si>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</si>
  <si>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</si>
  <si>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</si>
  <si>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</si>
  <si>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</si>
  <si>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</si>
  <si>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</si>
  <si>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</si>
  <si>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</si>
  <si>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</si>
  <si>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</si>
  <si>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</si>
  <si>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</si>
  <si>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</si>
  <si>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</si>
  <si>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</si>
  <si>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</si>
  <si>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</si>
  <si>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</si>
  <si>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</si>
  <si>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</si>
  <si>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</si>
  <si>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</si>
  <si>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</si>
  <si>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</si>
  <si>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</si>
  <si>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</si>
  <si>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</si>
  <si>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</si>
  <si>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</si>
  <si>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</si>
  <si>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</si>
  <si>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</si>
  <si>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</si>
  <si>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</si>
  <si>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</si>
  <si>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</si>
  <si>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</si>
  <si>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</si>
  <si>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</si>
  <si>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</si>
  <si>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</si>
  <si>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</si>
  <si>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</si>
  <si>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</si>
  <si>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</si>
  <si>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</si>
  <si>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</si>
  <si>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</si>
  <si>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</si>
  <si>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</si>
  <si>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</si>
  <si>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</si>
  <si>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</si>
  <si>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</si>
  <si>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</si>
  <si>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</si>
  <si>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</si>
  <si>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</si>
  <si>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</si>
  <si>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</si>
  <si>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</si>
  <si>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</si>
  <si>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</si>
  <si>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</si>
  <si>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</si>
  <si>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</si>
  <si>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</si>
  <si>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</si>
  <si>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</si>
  <si>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</si>
  <si>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</si>
  <si>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</si>
  <si>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</si>
  <si>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</si>
  <si>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</si>
  <si>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</si>
  <si>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</si>
  <si>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</si>
  <si>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</si>
  <si>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</si>
  <si>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</si>
  <si>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</si>
  <si>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</si>
  <si>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</si>
  <si>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</si>
  <si>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</si>
  <si>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</si>
  <si>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</si>
  <si>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</si>
  <si>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</si>
  <si>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</si>
  <si>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</si>
  <si>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</si>
  <si>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</si>
  <si>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</si>
  <si>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</si>
  <si>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</si>
  <si>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</si>
  <si>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</si>
  <si>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</si>
  <si>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</si>
  <si>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</si>
  <si>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</si>
  <si>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</si>
  <si>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</si>
  <si>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</si>
  <si>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</si>
  <si>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</si>
  <si>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</si>
  <si>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</si>
  <si>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</si>
  <si>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</si>
  <si>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</si>
  <si>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</si>
  <si>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</si>
  <si>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</si>
  <si>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</si>
  <si>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</si>
  <si>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</si>
  <si>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</si>
  <si>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</si>
  <si>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</si>
  <si>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</si>
  <si>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</si>
  <si>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</si>
  <si>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</si>
  <si>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</si>
  <si>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</si>
  <si>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</si>
  <si>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</si>
  <si>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</si>
  <si>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</si>
  <si>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</si>
  <si>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</si>
  <si>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</si>
  <si>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</si>
  <si>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</si>
  <si>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</si>
  <si>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</si>
  <si>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</si>
  <si>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</si>
  <si>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</si>
  <si>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</si>
  <si>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</si>
  <si>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</si>
  <si>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</si>
  <si>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</si>
  <si>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</si>
  <si>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</si>
  <si>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</si>
  <si>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</si>
  <si>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</si>
  <si>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</si>
  <si>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</si>
  <si>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</si>
  <si>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</si>
  <si>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</si>
  <si>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</si>
  <si>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</si>
  <si>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</si>
  <si>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</si>
  <si>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</si>
  <si>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</si>
  <si>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</si>
  <si>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</si>
  <si>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</si>
  <si>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</si>
  <si>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</si>
  <si>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</si>
  <si>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</si>
  <si>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</si>
  <si>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</si>
  <si>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</si>
  <si>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</si>
  <si>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</si>
  <si>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</si>
  <si>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</si>
  <si>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</si>
  <si>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</si>
  <si>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</si>
  <si>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</si>
  <si>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</si>
  <si>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</si>
  <si>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</si>
  <si>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</si>
  <si>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</si>
  <si>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</si>
  <si>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</si>
  <si>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</si>
  <si>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</si>
  <si>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</si>
  <si>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</si>
  <si>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</si>
  <si>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</si>
  <si>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</si>
  <si>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</si>
  <si>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</si>
  <si>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</si>
  <si>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</si>
  <si>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</si>
  <si>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</si>
  <si>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</si>
  <si>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</si>
  <si>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</si>
  <si>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</si>
  <si>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</si>
  <si>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</si>
  <si>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</si>
  <si>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</si>
  <si>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</si>
  <si>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</si>
  <si>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</si>
  <si>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</si>
  <si>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</si>
  <si>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</si>
  <si>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</si>
  <si>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</si>
  <si>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</si>
  <si>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</si>
  <si>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</si>
  <si>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</si>
  <si>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</si>
  <si>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</si>
  <si>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</si>
  <si>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</si>
  <si>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</si>
  <si>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</si>
  <si>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</si>
  <si>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</si>
  <si>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</si>
  <si>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</si>
  <si>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</si>
  <si>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</si>
  <si>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</si>
  <si>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</si>
  <si>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</si>
  <si>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</si>
  <si>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</si>
  <si>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</si>
  <si>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</si>
  <si>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</si>
  <si>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</si>
  <si>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</si>
  <si>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</si>
  <si>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</si>
  <si>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</si>
  <si>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</si>
  <si>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</si>
  <si>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</si>
  <si>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</si>
  <si>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</si>
  <si>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</si>
  <si>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</si>
  <si>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</si>
  <si>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</si>
  <si>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</si>
  <si>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</si>
  <si>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</si>
  <si>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</si>
  <si>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</si>
  <si>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</si>
  <si>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</si>
  <si>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</si>
  <si>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</si>
  <si>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</si>
  <si>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</si>
  <si>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</si>
  <si>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</si>
  <si>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</si>
  <si>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</si>
  <si>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</si>
  <si>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</si>
  <si>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</si>
  <si>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</si>
  <si>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</si>
  <si>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</si>
  <si>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</si>
  <si>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</si>
  <si>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</si>
  <si>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</si>
  <si>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</si>
  <si>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</si>
  <si>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</si>
  <si>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</si>
  <si>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</si>
  <si>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</si>
  <si>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</si>
  <si>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</si>
  <si>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</si>
  <si>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</si>
  <si>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</si>
  <si>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</si>
  <si>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</si>
  <si>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</si>
  <si>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</si>
  <si>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</si>
  <si>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</si>
  <si>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</si>
  <si>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</si>
  <si>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</si>
  <si>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</si>
  <si>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</si>
  <si>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</si>
  <si>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</si>
  <si>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</si>
  <si>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</si>
  <si>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</si>
  <si>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</si>
  <si>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</si>
  <si>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</si>
  <si>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</si>
  <si>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</si>
  <si>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</si>
  <si>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</si>
  <si>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</si>
  <si>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</si>
  <si>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</si>
  <si>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</si>
  <si>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</si>
  <si>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</si>
  <si>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</si>
  <si>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</si>
  <si>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</si>
  <si>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</si>
  <si>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</si>
  <si>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</si>
  <si>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</si>
  <si>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</si>
  <si>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</si>
  <si>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</si>
  <si>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</si>
  <si>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</si>
  <si>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</si>
  <si>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</si>
  <si>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</si>
  <si>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</si>
  <si>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</si>
  <si>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</si>
  <si>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</si>
  <si>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</si>
  <si>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</si>
  <si>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</si>
  <si>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</si>
  <si>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</si>
  <si>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</si>
  <si>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</si>
  <si>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</si>
  <si>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</si>
  <si>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</si>
  <si>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</si>
  <si>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</si>
  <si>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</si>
  <si>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</si>
  <si>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</si>
  <si>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</si>
  <si>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</si>
  <si>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</si>
  <si>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</si>
  <si>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</si>
  <si>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</si>
  <si>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</si>
  <si>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</si>
  <si>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</si>
  <si>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</si>
  <si>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</si>
  <si>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</si>
  <si>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</si>
  <si>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</si>
  <si>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</si>
  <si>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</si>
  <si>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</si>
  <si>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</si>
  <si>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</si>
  <si>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</si>
  <si>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</si>
  <si>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</si>
  <si>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</si>
  <si>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</si>
  <si>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</si>
  <si>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</si>
  <si>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</si>
  <si>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</si>
  <si>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</si>
  <si>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</si>
  <si>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</si>
  <si>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</si>
  <si>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</si>
  <si>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</si>
  <si>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</si>
  <si>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</si>
  <si>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</si>
  <si>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</si>
  <si>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</si>
  <si>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</si>
  <si>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</si>
  <si>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</si>
  <si>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</si>
  <si>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</si>
  <si>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</si>
  <si>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</si>
  <si>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</si>
  <si>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</si>
  <si>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</si>
  <si>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</si>
  <si>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</si>
  <si>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</si>
  <si>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</si>
  <si>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</si>
  <si>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</si>
  <si>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</si>
  <si>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</si>
  <si>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</si>
  <si>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</si>
  <si>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</si>
  <si>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</si>
  <si>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</si>
  <si>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</si>
  <si>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</si>
  <si>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</si>
  <si>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</si>
  <si>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</si>
  <si>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</si>
  <si>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</si>
  <si>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</si>
  <si>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</si>
  <si>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</si>
  <si>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</si>
  <si>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</si>
  <si>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</si>
  <si>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</si>
  <si>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</si>
  <si>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</si>
  <si>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</si>
  <si>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</si>
  <si>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</si>
  <si>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</si>
  <si>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</si>
  <si>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</si>
  <si>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</si>
  <si>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</si>
  <si>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</si>
  <si>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</si>
  <si>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</si>
  <si>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</si>
  <si>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</si>
  <si>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</si>
  <si>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</si>
  <si>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</si>
  <si>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</si>
  <si>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</si>
  <si>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</si>
  <si>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</si>
  <si>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</si>
  <si>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</si>
  <si>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</si>
  <si>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</si>
  <si>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</si>
  <si>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</si>
  <si>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</si>
  <si>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</si>
  <si>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</si>
  <si>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</si>
  <si>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</si>
  <si>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</si>
  <si>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</si>
  <si>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</si>
  <si>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</si>
  <si>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</si>
  <si>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</si>
  <si>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</si>
  <si>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</si>
  <si>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</si>
  <si>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</si>
  <si>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</si>
  <si>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</si>
  <si>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</si>
  <si>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</si>
  <si>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</si>
  <si>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</si>
  <si>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</si>
  <si>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</si>
  <si>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</si>
  <si>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</si>
  <si>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</si>
  <si>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</si>
  <si>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</si>
  <si>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</si>
  <si>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</si>
  <si>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</si>
  <si>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</si>
  <si>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</si>
  <si>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</si>
  <si>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</si>
  <si>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</si>
  <si>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</si>
  <si>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</si>
  <si>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</si>
  <si>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</si>
  <si>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</si>
  <si>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</si>
  <si>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</si>
  <si>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</si>
  <si>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</si>
  <si>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</si>
  <si>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</si>
  <si>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</si>
  <si>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</si>
  <si>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</si>
  <si>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</si>
  <si>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</si>
  <si>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</si>
  <si>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</si>
  <si>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</si>
  <si>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</si>
  <si>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</si>
  <si>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</si>
  <si>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</si>
  <si>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</si>
  <si>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</si>
  <si>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</si>
  <si>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</si>
  <si>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</si>
  <si>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</si>
  <si>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</si>
  <si>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</si>
  <si>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</si>
  <si>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</si>
  <si>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</si>
  <si>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</si>
  <si>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</si>
  <si>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</si>
  <si>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</si>
  <si>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</si>
  <si>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</si>
  <si>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</si>
  <si>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</si>
  <si>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</si>
  <si>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</si>
  <si>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</si>
  <si>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</si>
  <si>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</si>
  <si>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</si>
  <si>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</si>
  <si>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</si>
  <si>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</si>
  <si>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</si>
  <si>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</si>
  <si>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</si>
  <si>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</si>
  <si>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</si>
  <si>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</si>
  <si>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</si>
  <si>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</si>
  <si>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</si>
  <si>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</si>
  <si>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</si>
  <si>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</si>
  <si>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</si>
  <si>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</si>
  <si>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</si>
  <si>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</si>
  <si>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</si>
  <si>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</si>
  <si>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</si>
  <si>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</si>
  <si>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</si>
  <si>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</si>
  <si>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</si>
  <si>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</si>
  <si>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</si>
  <si>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</si>
  <si>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</si>
  <si>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</si>
  <si>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</si>
  <si>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</si>
  <si>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</si>
  <si>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</si>
  <si>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</si>
  <si>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</si>
  <si>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</si>
  <si>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</si>
  <si>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</si>
  <si>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</si>
  <si>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</si>
  <si>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</si>
  <si>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</si>
  <si>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</si>
  <si>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</si>
  <si>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</si>
  <si>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</si>
  <si>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</si>
  <si>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</si>
  <si>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</si>
  <si>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</si>
  <si>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</si>
  <si>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</si>
  <si>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</si>
  <si>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</si>
  <si>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</si>
  <si>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</si>
  <si>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</si>
  <si>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</si>
  <si>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</si>
  <si>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</si>
  <si>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</si>
  <si>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</si>
  <si>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</si>
  <si>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</si>
  <si>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</si>
  <si>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</si>
  <si>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</si>
  <si>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</si>
  <si>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</si>
  <si>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</si>
  <si>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</si>
  <si>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</si>
  <si>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</si>
  <si>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</si>
  <si>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</si>
  <si>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</si>
  <si>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</si>
  <si>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</si>
  <si>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</si>
  <si>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</si>
  <si>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</si>
  <si>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</si>
  <si>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</si>
  <si>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</si>
  <si>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</si>
  <si>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</si>
  <si>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</si>
  <si>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</si>
  <si>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</si>
  <si>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</si>
  <si>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</si>
  <si>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</si>
  <si>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</si>
  <si>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</si>
  <si>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</si>
  <si>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</si>
  <si>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</si>
  <si>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</si>
  <si>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</si>
  <si>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</si>
  <si>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</si>
  <si>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</si>
  <si>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</si>
  <si>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</si>
  <si>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</si>
  <si>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</si>
  <si>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</si>
  <si>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</si>
  <si>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</si>
  <si>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</si>
  <si>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</si>
  <si>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</si>
  <si>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</si>
  <si>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</si>
  <si>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</si>
  <si>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</si>
  <si>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</si>
  <si>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</si>
  <si>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</si>
  <si>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</si>
  <si>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</si>
  <si>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</si>
  <si>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</si>
  <si>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</si>
  <si>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</si>
  <si>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</si>
  <si>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</si>
  <si>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</si>
  <si>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</si>
  <si>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</si>
  <si>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</si>
  <si>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</si>
  <si>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</si>
  <si>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</si>
  <si>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</si>
  <si>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</si>
  <si>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</si>
  <si>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</si>
  <si>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</si>
  <si>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</si>
  <si>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</si>
  <si>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</si>
  <si>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</si>
  <si>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</si>
  <si>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</si>
  <si>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</si>
  <si>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</si>
  <si>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</si>
  <si>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</si>
  <si>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</si>
  <si>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</si>
  <si>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</si>
  <si>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</si>
  <si>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</si>
  <si>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</si>
  <si>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</si>
  <si>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</si>
  <si>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</si>
  <si>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</si>
  <si>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</si>
  <si>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</si>
  <si>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</si>
  <si>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</si>
  <si>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</si>
  <si>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</si>
  <si>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</si>
  <si>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</si>
  <si>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</si>
  <si>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</si>
  <si>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</si>
  <si>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</si>
  <si>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</si>
  <si>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</si>
  <si>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</si>
  <si>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</si>
  <si>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</si>
  <si>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</si>
  <si>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</si>
  <si>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</si>
  <si>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</si>
  <si>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</si>
  <si>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</si>
  <si>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</si>
  <si>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</si>
  <si>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</si>
  <si>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</si>
  <si>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</si>
  <si>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</si>
  <si>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</si>
  <si>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</si>
  <si>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</si>
  <si>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</si>
  <si>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</si>
  <si>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</si>
  <si>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</si>
  <si>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</si>
  <si>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</si>
  <si>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</si>
  <si>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</si>
  <si>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</si>
  <si>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</si>
  <si>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</si>
  <si>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</si>
  <si>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</si>
  <si>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</si>
  <si>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</si>
  <si>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</si>
  <si>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</si>
  <si>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</si>
  <si>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</si>
  <si>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</si>
  <si>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</si>
  <si>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</si>
  <si>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</si>
  <si>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</si>
  <si>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</si>
  <si>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</si>
  <si>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</si>
  <si>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</si>
  <si>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</si>
  <si>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</si>
  <si>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</si>
  <si>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</si>
  <si>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</si>
  <si>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</si>
  <si>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</si>
  <si>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</si>
  <si>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</si>
  <si>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</si>
  <si>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</si>
  <si>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</si>
  <si>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</si>
  <si>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</si>
  <si>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</si>
  <si>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</si>
  <si>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</si>
  <si>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</si>
  <si>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</si>
  <si>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</si>
  <si>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</si>
  <si>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</si>
  <si>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</si>
  <si>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</si>
  <si>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</si>
  <si>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</si>
  <si>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</si>
  <si>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</si>
  <si>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</si>
  <si>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</si>
  <si>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</si>
  <si>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</si>
  <si>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</si>
  <si>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</si>
  <si>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</si>
  <si>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</si>
  <si>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</si>
  <si>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</si>
  <si>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</si>
  <si>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</si>
  <si>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</si>
  <si>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</si>
  <si>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</si>
  <si>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</si>
  <si>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</si>
  <si>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</si>
  <si>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</si>
  <si>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</si>
  <si>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</si>
  <si>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</si>
  <si>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</si>
  <si>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</si>
  <si>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</si>
  <si>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</si>
  <si>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</si>
  <si>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</si>
  <si>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</si>
  <si>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</si>
  <si>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</si>
  <si>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</si>
  <si>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</si>
  <si>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</si>
  <si>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</si>
  <si>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</si>
  <si>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</si>
  <si>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</si>
  <si>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</si>
  <si>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</si>
  <si>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</si>
  <si>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</si>
  <si>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</si>
  <si>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</si>
  <si>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</si>
  <si>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</si>
  <si>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</si>
  <si>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</si>
  <si>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</si>
  <si>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</si>
  <si>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</si>
  <si>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</si>
  <si>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</si>
  <si>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</si>
  <si>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</si>
  <si>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</si>
  <si>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</si>
  <si>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</si>
  <si>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</si>
  <si>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</si>
  <si>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</si>
  <si>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</si>
  <si>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</si>
  <si>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</si>
  <si>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</si>
  <si>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</si>
  <si>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</si>
  <si>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</si>
  <si>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</si>
  <si>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</si>
  <si>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</si>
  <si>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</si>
  <si>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</si>
  <si>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</si>
  <si>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</si>
  <si>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</si>
  <si>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</si>
  <si>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</si>
  <si>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</si>
  <si>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</si>
  <si>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</si>
  <si>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</si>
  <si>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</si>
  <si>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</si>
  <si>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</si>
  <si>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</si>
  <si>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</si>
  <si>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</si>
  <si>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</si>
  <si>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</si>
  <si>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</si>
  <si>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</si>
  <si>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</si>
  <si>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</si>
  <si>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</si>
  <si>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</si>
  <si>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</si>
  <si>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</si>
  <si>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</si>
  <si>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</si>
  <si>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</si>
  <si>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</si>
  <si>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</si>
  <si>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</si>
  <si>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</si>
  <si>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</si>
  <si>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</si>
  <si>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</si>
  <si>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</si>
  <si>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</si>
  <si>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</si>
  <si>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</si>
  <si>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</si>
  <si>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</si>
  <si>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</si>
  <si>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</si>
  <si>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</si>
  <si>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</si>
  <si>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</si>
  <si>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</si>
  <si>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</si>
  <si>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</si>
  <si>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</si>
  <si>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</si>
  <si>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</si>
  <si>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</si>
  <si>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</si>
  <si>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</si>
  <si>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</si>
  <si>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</si>
  <si>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</si>
  <si>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</si>
  <si>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</si>
  <si>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</si>
  <si>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</si>
  <si>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</si>
  <si>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</si>
  <si>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</si>
  <si>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</si>
  <si>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</si>
  <si>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</si>
  <si>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</si>
  <si>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</si>
  <si>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</si>
  <si>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</si>
  <si>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</si>
  <si>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</si>
  <si>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</si>
  <si>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</si>
  <si>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</si>
  <si>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</si>
  <si>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</si>
  <si>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</si>
  <si>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</si>
  <si>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</si>
  <si>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</si>
  <si>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</si>
  <si>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</si>
  <si>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</si>
  <si>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</si>
  <si>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</si>
  <si>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</si>
  <si>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</si>
  <si>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</si>
  <si>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</si>
  <si>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</si>
  <si>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</si>
  <si>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</si>
  <si>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</si>
  <si>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</si>
  <si>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</si>
  <si>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</si>
  <si>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</si>
  <si>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</si>
  <si>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</si>
  <si>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</si>
  <si>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</si>
  <si>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</si>
  <si>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</si>
  <si>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</si>
  <si>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</si>
  <si>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</si>
  <si>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</si>
  <si>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</si>
  <si>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</si>
  <si>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</si>
  <si>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</si>
  <si>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</si>
  <si>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</si>
  <si>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</si>
  <si>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</si>
  <si>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</si>
  <si>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</si>
  <si>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</si>
  <si>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</si>
  <si>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</si>
  <si>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</si>
  <si>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</si>
  <si>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</si>
  <si>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</si>
  <si>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</si>
  <si>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</si>
  <si>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</si>
  <si>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</si>
  <si>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</si>
  <si>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</si>
  <si>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</si>
  <si>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</si>
  <si>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</si>
  <si>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</si>
  <si>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</si>
  <si>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</si>
  <si>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</si>
  <si>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</si>
  <si>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</si>
  <si>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</si>
  <si>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</si>
  <si>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</si>
  <si>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</si>
  <si>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</si>
  <si>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</si>
  <si>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</si>
  <si>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</si>
  <si>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</si>
  <si>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</si>
  <si>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</si>
  <si>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</si>
  <si>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</si>
  <si>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</si>
  <si>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</si>
  <si>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</si>
  <si>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</si>
  <si>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</si>
  <si>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</si>
  <si>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</si>
  <si>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</si>
  <si>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</si>
  <si>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</si>
  <si>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</si>
  <si>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</si>
  <si>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</si>
  <si>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</si>
  <si>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</si>
  <si>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</si>
  <si>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</si>
  <si>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</si>
  <si>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</si>
  <si>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</si>
  <si>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</si>
  <si>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</si>
  <si>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</si>
  <si>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</si>
  <si>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</si>
  <si>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</si>
  <si>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</si>
  <si>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</si>
  <si>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</si>
  <si>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</si>
  <si>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</si>
  <si>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</si>
  <si>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</si>
  <si>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</si>
  <si>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</si>
  <si>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</si>
  <si>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</si>
  <si>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</si>
  <si>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</si>
  <si>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</si>
  <si>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</si>
  <si>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</si>
  <si>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</si>
  <si>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</si>
  <si>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</si>
  <si>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</si>
  <si>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</si>
  <si>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</si>
  <si>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</si>
  <si>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</si>
  <si>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</si>
  <si>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</si>
  <si>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</si>
  <si>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</si>
  <si>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</si>
  <si>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</si>
  <si>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</si>
  <si>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</si>
  <si>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</si>
  <si>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</si>
  <si>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</si>
  <si>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</si>
  <si>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</si>
  <si>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</si>
  <si>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</si>
  <si>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</si>
  <si>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</si>
  <si>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</si>
  <si>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</si>
  <si>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</si>
  <si>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</si>
  <si>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</si>
  <si>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</si>
  <si>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</si>
  <si>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</si>
  <si>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</si>
  <si>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</si>
  <si>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</si>
  <si>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</si>
  <si>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</si>
  <si>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</si>
  <si>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</si>
  <si>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</si>
  <si>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</si>
  <si>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</si>
  <si>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</si>
  <si>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</si>
  <si>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</si>
  <si>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</si>
  <si>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</si>
  <si>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</si>
  <si>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</si>
  <si>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</si>
  <si>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</si>
  <si>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</si>
  <si>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</si>
  <si>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</si>
  <si>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</si>
  <si>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</si>
  <si>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</si>
  <si>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</si>
  <si>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</si>
  <si>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</si>
  <si>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</si>
  <si>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</si>
  <si>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</si>
  <si>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</si>
  <si>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</si>
  <si>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</si>
  <si>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</si>
  <si>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</si>
  <si>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</si>
  <si>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</si>
  <si>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</si>
  <si>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</si>
  <si>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</si>
  <si>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</si>
  <si>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</si>
  <si>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</si>
  <si>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</si>
  <si>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</si>
  <si>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</si>
  <si>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</si>
  <si>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</si>
  <si>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</si>
  <si>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</si>
  <si>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</si>
  <si>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</si>
  <si>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</si>
  <si>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</si>
  <si>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</si>
  <si>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</si>
  <si>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</si>
  <si>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</si>
  <si>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</si>
  <si>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</si>
  <si>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</si>
  <si>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</si>
  <si>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</si>
  <si>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</si>
  <si>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</si>
  <si>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</si>
  <si>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</si>
  <si>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</si>
  <si>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</si>
  <si>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</si>
  <si>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</si>
  <si>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</si>
  <si>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</si>
  <si>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</si>
  <si>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</si>
  <si>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</si>
  <si>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</si>
  <si>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</si>
  <si>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</si>
  <si>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</si>
  <si>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</si>
  <si>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</si>
  <si>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</si>
  <si>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</si>
  <si>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</si>
  <si>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</si>
  <si>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</si>
  <si>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</si>
  <si>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</si>
  <si>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</si>
  <si>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</si>
  <si>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</si>
  <si>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</si>
  <si>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</si>
  <si>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</si>
  <si>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</si>
  <si>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</si>
  <si>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</si>
  <si>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</si>
  <si>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</si>
  <si>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</si>
  <si>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</si>
  <si>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</si>
  <si>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</si>
  <si>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</si>
  <si>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</si>
  <si>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</si>
  <si>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</si>
  <si>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</si>
  <si>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</si>
  <si>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</si>
  <si>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</si>
  <si>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</si>
  <si>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</si>
  <si>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</si>
  <si>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</si>
  <si>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</si>
  <si>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</si>
  <si>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</si>
  <si>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</si>
  <si>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</si>
  <si>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</si>
  <si>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</si>
  <si>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</si>
  <si>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</si>
  <si>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</si>
  <si>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</si>
  <si>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</si>
  <si>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</si>
  <si>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</si>
  <si>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</si>
  <si>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</si>
  <si>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</si>
  <si>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</si>
  <si>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</si>
  <si>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</si>
  <si>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</si>
  <si>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</si>
  <si>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</si>
  <si>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</si>
  <si>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</si>
  <si>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</si>
  <si>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</si>
  <si>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</si>
  <si>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</si>
  <si>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</si>
  <si>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</si>
  <si>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</si>
  <si>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</si>
  <si>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</si>
  <si>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</si>
  <si>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</si>
  <si>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</si>
  <si>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</si>
  <si>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</si>
  <si>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</si>
  <si>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</si>
  <si>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</si>
  <si>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</si>
  <si>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</si>
  <si>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</si>
  <si>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</si>
  <si>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</si>
  <si>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</si>
  <si>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</si>
  <si>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</si>
  <si>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</si>
  <si>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</si>
  <si>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</si>
  <si>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</si>
  <si>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</si>
  <si>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</si>
  <si>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</si>
  <si>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</si>
  <si>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</si>
  <si>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</si>
  <si>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</si>
  <si>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</si>
  <si>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</si>
  <si>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</si>
  <si>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</si>
  <si>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</si>
  <si>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</si>
  <si>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</si>
  <si>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</si>
  <si>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</si>
  <si>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</si>
  <si>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</si>
  <si>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</si>
  <si>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</si>
  <si>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</si>
  <si>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</si>
  <si>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</si>
  <si>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</si>
  <si>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</si>
  <si>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</si>
  <si>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</si>
  <si>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</si>
  <si>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</si>
  <si>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</si>
  <si>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</si>
  <si>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</si>
  <si>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</si>
  <si>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</si>
  <si>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</si>
  <si>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</si>
  <si>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</si>
  <si>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</si>
  <si>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</si>
  <si>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</si>
  <si>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</si>
  <si>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</si>
  <si>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</si>
  <si>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</si>
  <si>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</si>
  <si>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</si>
  <si>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</si>
  <si>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</si>
  <si>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</si>
  <si>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</si>
  <si>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</si>
  <si>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</si>
  <si>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</si>
  <si>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</si>
  <si>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</si>
  <si>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</si>
  <si>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</si>
  <si>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</si>
  <si>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</si>
  <si>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</si>
  <si>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</si>
  <si>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</si>
  <si>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</si>
  <si>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</si>
  <si>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</si>
  <si>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</si>
  <si>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</si>
  <si>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</si>
  <si>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</si>
  <si>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</si>
  <si>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</si>
  <si>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</si>
  <si>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</si>
  <si>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</si>
  <si>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</si>
  <si>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</si>
  <si>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</si>
  <si>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</si>
  <si>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</si>
  <si>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</si>
  <si>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</si>
  <si>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</si>
  <si>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</si>
  <si>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</si>
  <si>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</si>
  <si>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</si>
  <si>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</si>
  <si>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</si>
  <si>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</si>
  <si>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</si>
  <si>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</si>
  <si>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</si>
  <si>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</si>
  <si>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</si>
  <si>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</si>
  <si>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</si>
  <si>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</si>
  <si>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</si>
  <si>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</si>
  <si>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</si>
  <si>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</si>
  <si>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</si>
  <si>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</si>
  <si>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</si>
  <si>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</si>
  <si>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</si>
  <si>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</si>
  <si>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</si>
  <si>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</si>
  <si>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</si>
  <si>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</si>
  <si>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</si>
  <si>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</si>
  <si>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</si>
  <si>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</si>
  <si>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</si>
  <si>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</si>
  <si>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</si>
  <si>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</si>
  <si>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</si>
  <si>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</si>
  <si>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</si>
  <si>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</si>
  <si>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</si>
  <si>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</si>
  <si>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</si>
  <si>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</si>
  <si>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</si>
  <si>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</si>
  <si>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</si>
  <si>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</si>
  <si>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</si>
  <si>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</si>
  <si>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</si>
  <si>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</si>
  <si>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</si>
  <si>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</si>
  <si>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</si>
  <si>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</si>
  <si>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</si>
  <si>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</si>
  <si>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</si>
  <si>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</si>
  <si>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</si>
  <si>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</si>
  <si>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</si>
  <si>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</si>
  <si>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</si>
  <si>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</si>
  <si>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</si>
  <si>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</si>
  <si>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</si>
  <si>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</si>
  <si>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</si>
  <si>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</si>
  <si>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</si>
  <si>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</si>
  <si>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</si>
  <si>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</si>
  <si>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</si>
  <si>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</si>
  <si>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</si>
  <si>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</si>
  <si>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</si>
  <si>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</si>
  <si>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</si>
  <si>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</si>
  <si>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</si>
  <si>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</si>
  <si>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</si>
  <si>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</si>
  <si>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</si>
  <si>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</si>
  <si>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</si>
  <si>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</si>
  <si>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</si>
  <si>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</si>
  <si>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</si>
  <si>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</si>
  <si>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</si>
  <si>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</si>
  <si>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</si>
  <si>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</si>
  <si>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</si>
  <si>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</si>
  <si>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</si>
  <si>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</si>
  <si>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</si>
  <si>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</si>
  <si>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</si>
  <si>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</si>
  <si>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</si>
  <si>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</si>
  <si>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</si>
  <si>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</si>
  <si>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</si>
  <si>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</si>
  <si>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</si>
  <si>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</si>
  <si>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</si>
  <si>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</si>
  <si>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</si>
  <si>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</si>
  <si>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</si>
  <si>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</si>
  <si>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</si>
  <si>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</si>
  <si>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</si>
  <si>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</si>
  <si>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</si>
  <si>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</si>
  <si>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</si>
  <si>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</si>
  <si>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</si>
  <si>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</si>
  <si>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</si>
  <si>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</si>
  <si>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</si>
  <si>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</si>
  <si>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</si>
  <si>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</si>
  <si>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</si>
  <si>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</si>
  <si>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</si>
  <si>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</si>
  <si>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</si>
  <si>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</si>
  <si>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</si>
  <si>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</si>
  <si>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</si>
  <si>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</si>
  <si>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</si>
  <si>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</si>
  <si>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</si>
  <si>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</si>
  <si>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</si>
  <si>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</si>
  <si>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</si>
  <si>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</si>
  <si>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</si>
  <si>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</si>
  <si>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</si>
  <si>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</si>
  <si>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</si>
  <si>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</si>
  <si>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</si>
  <si>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</si>
  <si>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</si>
  <si>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</si>
  <si>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</si>
  <si>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</si>
  <si>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</si>
  <si>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</si>
  <si>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</si>
  <si>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</si>
  <si>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</si>
  <si>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</si>
  <si>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</si>
  <si>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</si>
  <si>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</si>
  <si>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</si>
  <si>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</si>
  <si>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</si>
  <si>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</si>
  <si>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</si>
  <si>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</si>
  <si>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</si>
  <si>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</si>
  <si>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</si>
  <si>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</si>
  <si>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</si>
  <si>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</si>
  <si>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</si>
  <si>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</si>
  <si>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</si>
  <si>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</si>
  <si>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</si>
  <si>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</si>
  <si>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</si>
  <si>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</si>
  <si>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</si>
  <si>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</si>
  <si>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</si>
  <si>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</si>
  <si>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</si>
  <si>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</si>
  <si>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</si>
  <si>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</si>
  <si>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</si>
  <si>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</si>
  <si>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</si>
  <si>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</si>
  <si>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</si>
  <si>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</si>
  <si>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</si>
  <si>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</si>
  <si>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</si>
  <si>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</si>
  <si>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</si>
  <si>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</si>
  <si>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</si>
  <si>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</si>
  <si>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</si>
  <si>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</si>
  <si>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</si>
  <si>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</si>
  <si>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</si>
  <si>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</si>
  <si>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</si>
  <si>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</si>
  <si>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</si>
  <si>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</si>
  <si>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</si>
  <si>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</si>
  <si>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</si>
  <si>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</si>
  <si>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</si>
  <si>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</si>
  <si>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</si>
  <si>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</si>
  <si>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</si>
  <si>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</si>
  <si>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</si>
  <si>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</si>
  <si>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</si>
  <si>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</si>
  <si>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</si>
  <si>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</si>
  <si>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</si>
  <si>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</si>
  <si>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</si>
  <si>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</si>
  <si>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</si>
  <si>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</si>
  <si>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</si>
  <si>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</si>
  <si>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</si>
  <si>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</si>
  <si>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</si>
  <si>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</si>
  <si>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</si>
  <si>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</si>
  <si>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</si>
  <si>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</si>
  <si>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</si>
  <si>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</si>
  <si>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</si>
  <si>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</si>
  <si>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</si>
  <si>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</si>
  <si>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</si>
  <si>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</si>
  <si>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</si>
  <si>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</si>
  <si>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</si>
  <si>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</si>
  <si>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</si>
  <si>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</si>
  <si>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</si>
  <si>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</si>
  <si>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</si>
  <si>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</si>
  <si>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</si>
  <si>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</si>
  <si>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</si>
  <si>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</si>
  <si>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</si>
  <si>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</si>
  <si>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</si>
  <si>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</si>
  <si>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</si>
  <si>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</si>
  <si>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</si>
  <si>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</si>
  <si>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</si>
  <si>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</si>
  <si>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</si>
  <si>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</si>
  <si>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</si>
  <si>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</si>
  <si>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</si>
  <si>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</si>
  <si>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</si>
  <si>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</si>
  <si>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</si>
  <si>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</si>
  <si>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</si>
  <si>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</si>
  <si>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</si>
  <si>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</si>
  <si>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</si>
  <si>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</si>
  <si>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</si>
  <si>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</si>
  <si>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</si>
  <si>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</si>
  <si>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</si>
  <si>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</si>
  <si>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</si>
  <si>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</si>
  <si>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</si>
  <si>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</si>
  <si>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</si>
  <si>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</si>
  <si>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</si>
  <si>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</si>
  <si>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</si>
  <si>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</si>
  <si>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</si>
  <si>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</si>
  <si>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</si>
  <si>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</si>
  <si>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</si>
  <si>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</si>
  <si>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</si>
  <si>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</si>
  <si>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</si>
  <si>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</si>
  <si>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</si>
  <si>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</si>
  <si>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</si>
  <si>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</si>
  <si>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</si>
  <si>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</si>
  <si>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</si>
  <si>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</si>
  <si>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</si>
  <si>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</si>
  <si>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</si>
  <si>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</si>
  <si>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</si>
  <si>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</si>
  <si>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</si>
  <si>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</si>
  <si>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</si>
  <si>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</si>
  <si>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</si>
  <si>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</si>
  <si>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</si>
  <si>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</si>
  <si>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</si>
  <si>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</si>
  <si>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</si>
  <si>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</si>
  <si>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</si>
  <si>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</si>
  <si>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</si>
  <si>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</si>
  <si>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</si>
  <si>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</si>
  <si>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</si>
  <si>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</si>
  <si>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</si>
  <si>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</si>
  <si>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</si>
  <si>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</si>
  <si>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</si>
  <si>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</si>
  <si>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</si>
  <si>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</si>
  <si>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</si>
  <si>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</si>
  <si>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</si>
  <si>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</si>
  <si>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</si>
  <si>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</si>
  <si>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</si>
  <si>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</si>
  <si>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</si>
  <si>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</si>
  <si>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</si>
  <si>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</si>
  <si>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</si>
  <si>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</si>
  <si>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</si>
  <si>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</si>
  <si>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</si>
  <si>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</si>
  <si>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</si>
  <si>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</si>
  <si>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</si>
  <si>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</si>
  <si>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</si>
  <si>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</si>
  <si>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</si>
  <si>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</si>
  <si>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</si>
  <si>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</si>
  <si>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</si>
  <si>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</si>
  <si>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</si>
  <si>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</si>
  <si>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</si>
  <si>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</si>
  <si>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</si>
  <si>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</si>
  <si>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</si>
  <si>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</si>
  <si>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</si>
  <si>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</si>
  <si>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</si>
  <si>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</si>
  <si>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</si>
  <si>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</si>
  <si>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</si>
  <si>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</si>
  <si>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</si>
  <si>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</si>
  <si>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</si>
  <si>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</si>
  <si>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</si>
  <si>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</si>
  <si>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</si>
  <si>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</si>
  <si>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</si>
  <si>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</si>
  <si>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</si>
  <si>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</si>
  <si>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</si>
  <si>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</si>
  <si>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</si>
  <si>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</si>
  <si>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</si>
  <si>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</si>
  <si>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</si>
  <si>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</si>
  <si>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</si>
  <si>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</si>
  <si>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</si>
  <si>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</si>
  <si>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</si>
  <si>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</si>
  <si>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</si>
  <si>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</si>
  <si>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</si>
  <si>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</si>
  <si>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</si>
  <si>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</si>
  <si>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</si>
  <si>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</si>
  <si>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</si>
  <si>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</si>
  <si>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</si>
  <si>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</si>
  <si>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</si>
  <si>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</si>
  <si>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</si>
  <si>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</si>
  <si>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</si>
  <si>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</si>
  <si>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</si>
  <si>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</si>
  <si>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</si>
  <si>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</si>
  <si>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</si>
  <si>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</si>
  <si>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</si>
  <si>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</si>
  <si>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</si>
  <si>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</si>
  <si>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</si>
  <si>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</si>
  <si>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</si>
  <si>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</si>
  <si>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</si>
  <si>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</si>
  <si>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</si>
  <si>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</si>
  <si>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</si>
  <si>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</si>
  <si>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</si>
  <si>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</si>
  <si>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</si>
  <si>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</si>
  <si>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</si>
  <si>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</si>
  <si>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</si>
  <si>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</si>
  <si>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</si>
  <si>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</si>
  <si>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</si>
  <si>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</si>
  <si>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</si>
  <si>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</si>
  <si>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</si>
  <si>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</si>
  <si>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</si>
  <si>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</si>
  <si>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</si>
  <si>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</si>
  <si>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</si>
  <si>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</si>
  <si>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</si>
  <si>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</si>
  <si>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</si>
  <si>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</si>
  <si>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</si>
  <si>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</si>
  <si>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</si>
  <si>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</si>
  <si>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</si>
  <si>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</si>
  <si>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</si>
  <si>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</si>
  <si>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</si>
  <si>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</si>
  <si>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</si>
  <si>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</si>
  <si>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</si>
  <si>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</si>
  <si>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</si>
  <si>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</si>
  <si>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</si>
  <si>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</si>
  <si>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</si>
  <si>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</si>
  <si>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</si>
  <si>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</si>
  <si>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</si>
  <si>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</si>
  <si>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</si>
  <si>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</si>
  <si>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</si>
  <si>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</si>
  <si>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</si>
  <si>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</si>
  <si>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</si>
  <si>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</si>
  <si>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</si>
  <si>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</si>
  <si>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</si>
  <si>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</si>
  <si>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</si>
  <si>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</si>
  <si>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</si>
  <si>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</si>
  <si>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</si>
  <si>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</si>
  <si>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</si>
  <si>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</si>
  <si>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</si>
  <si>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</si>
  <si>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</si>
  <si>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</si>
  <si>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</si>
  <si>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</si>
  <si>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</si>
  <si>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</si>
  <si>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</si>
  <si>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</si>
  <si>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</si>
  <si>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</si>
  <si>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</si>
  <si>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</si>
  <si>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</si>
  <si>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</si>
  <si>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</si>
  <si>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</si>
  <si>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</si>
  <si>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</si>
  <si>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</si>
  <si>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</si>
  <si>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</si>
  <si>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</si>
  <si>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</si>
  <si>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</si>
  <si>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</si>
  <si>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</si>
  <si>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</si>
  <si>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</si>
  <si>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</si>
  <si>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</si>
  <si>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</si>
  <si>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</si>
  <si>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</si>
  <si>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</si>
  <si>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</si>
  <si>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</si>
  <si>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</si>
  <si>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</si>
  <si>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</si>
  <si>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</si>
  <si>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</si>
  <si>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</si>
  <si>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</si>
  <si>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</si>
  <si>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</si>
  <si>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</si>
  <si>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</si>
  <si>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</si>
  <si>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</si>
  <si>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</si>
  <si>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</si>
  <si>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</si>
  <si>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</si>
  <si>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</si>
  <si>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</si>
  <si>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</si>
  <si>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</si>
  <si>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</si>
  <si>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</si>
  <si>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</si>
  <si>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</si>
  <si>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</si>
  <si>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</si>
  <si>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</si>
  <si>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</si>
  <si>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</si>
  <si>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</si>
  <si>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</si>
  <si>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</si>
  <si>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</si>
  <si>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</si>
  <si>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</si>
  <si>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</si>
  <si>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</si>
  <si>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</si>
  <si>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</si>
  <si>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</si>
  <si>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</si>
  <si>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</si>
  <si>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</si>
  <si>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</si>
  <si>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</si>
  <si>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</si>
  <si>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</si>
  <si>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</si>
  <si>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</si>
  <si>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</si>
  <si>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</si>
  <si>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</si>
  <si>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</si>
  <si>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</si>
  <si>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</si>
  <si>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</si>
  <si>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</si>
  <si>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</si>
  <si>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</si>
  <si>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</si>
  <si>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</si>
  <si>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</si>
  <si>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</si>
  <si>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</si>
  <si>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</si>
  <si>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</si>
  <si>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</si>
  <si>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</si>
  <si>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</si>
  <si>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</si>
  <si>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</si>
  <si>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</si>
  <si>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</si>
  <si>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</si>
  <si>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</si>
  <si>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</si>
  <si>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</si>
  <si>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</si>
  <si>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</si>
  <si>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</si>
  <si>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</si>
  <si>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</si>
  <si>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</si>
  <si>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</si>
  <si>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</si>
  <si>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</si>
  <si>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</si>
  <si>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</si>
  <si>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</si>
  <si>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</si>
  <si>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</si>
  <si>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</si>
  <si>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</si>
  <si>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</si>
  <si>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</si>
  <si>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</si>
  <si>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</si>
  <si>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</si>
  <si>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</si>
  <si>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</si>
  <si>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</si>
  <si>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</si>
  <si>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</si>
  <si>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</si>
  <si>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</si>
  <si>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</si>
  <si>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</si>
  <si>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</si>
  <si>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</si>
  <si>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</si>
  <si>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</si>
  <si>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</si>
  <si>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</si>
  <si>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</si>
  <si>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</si>
  <si>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</si>
  <si>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</si>
  <si>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</si>
  <si>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</si>
  <si>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</si>
  <si>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</si>
  <si>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</si>
  <si>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</si>
  <si>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</si>
  <si>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</si>
  <si>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</si>
  <si>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</si>
  <si>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</si>
  <si>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</si>
  <si>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</si>
  <si>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</si>
  <si>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</si>
  <si>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</si>
  <si>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</si>
  <si>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</si>
  <si>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</si>
  <si>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</si>
  <si>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</si>
  <si>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</si>
  <si>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</si>
  <si>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</si>
  <si>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</si>
  <si>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</si>
  <si>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</si>
  <si>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</si>
  <si>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</si>
  <si>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</si>
  <si>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</si>
  <si>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</si>
  <si>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</si>
  <si>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</si>
  <si>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</si>
  <si>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</si>
  <si>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</si>
  <si>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</si>
  <si>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</si>
  <si>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</si>
  <si>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</si>
  <si>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</si>
  <si>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</si>
  <si>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</si>
  <si>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</si>
  <si>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</si>
  <si>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</si>
  <si>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</si>
  <si>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</si>
  <si>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</si>
  <si>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</si>
  <si>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</si>
  <si>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</si>
  <si>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</si>
  <si>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</si>
  <si>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</si>
  <si>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</si>
  <si>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</si>
  <si>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</si>
  <si>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</si>
  <si>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</si>
  <si>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</si>
  <si>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</si>
  <si>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</si>
  <si>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</si>
  <si>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</si>
  <si>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</si>
  <si>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</si>
  <si>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</si>
  <si>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</si>
  <si>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</si>
  <si>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</si>
  <si>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</si>
  <si>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</si>
  <si>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</si>
  <si>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</si>
  <si>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</si>
  <si>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</si>
  <si>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</si>
  <si>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</si>
  <si>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</si>
  <si>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</si>
  <si>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</si>
  <si>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</si>
  <si>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</si>
  <si>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</si>
  <si>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</si>
  <si>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</si>
  <si>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</si>
  <si>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</si>
  <si>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</si>
  <si>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</si>
  <si>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</si>
  <si>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</si>
  <si>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</si>
  <si>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</si>
  <si>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</si>
  <si>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</si>
  <si>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</si>
  <si>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</si>
  <si>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</si>
  <si>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</si>
  <si>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</si>
  <si>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</si>
  <si>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</si>
  <si>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</si>
  <si>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</si>
  <si>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</si>
  <si>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</si>
  <si>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</si>
  <si>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</si>
  <si>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</si>
  <si>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</si>
  <si>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</si>
  <si>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</si>
  <si>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</si>
  <si>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</si>
  <si>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</si>
  <si>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</si>
  <si>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</si>
  <si>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</si>
  <si>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</si>
  <si>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</si>
  <si>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</si>
  <si>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</si>
  <si>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</si>
  <si>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</si>
  <si>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</si>
  <si>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</si>
  <si>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</si>
  <si>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</si>
  <si>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</si>
  <si>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</si>
  <si>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</si>
  <si>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</si>
  <si>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</si>
  <si>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</si>
  <si>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</si>
  <si>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</si>
  <si>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</si>
  <si>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</si>
  <si>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</si>
  <si>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</si>
  <si>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</si>
  <si>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</si>
  <si>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</si>
  <si>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</si>
  <si>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</si>
  <si>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</si>
  <si>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</si>
  <si>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</si>
  <si>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</si>
  <si>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</si>
  <si>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</si>
  <si>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</si>
  <si>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</si>
  <si>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</si>
  <si>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</si>
  <si>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</si>
  <si>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</si>
  <si>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</si>
  <si>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</si>
  <si>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</si>
  <si>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</si>
  <si>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</si>
  <si>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</si>
  <si>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</si>
  <si>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</si>
  <si>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</si>
  <si>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</si>
  <si>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</si>
  <si>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</si>
  <si>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</si>
  <si>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</si>
  <si>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</si>
  <si>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</si>
  <si>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</si>
  <si>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</si>
  <si>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</si>
  <si>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</si>
  <si>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</si>
  <si>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</si>
  <si>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</si>
  <si>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</si>
  <si>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</si>
  <si>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</si>
  <si>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</si>
  <si>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</si>
  <si>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</si>
  <si>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</si>
  <si>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</si>
  <si>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</si>
  <si>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</si>
  <si>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</si>
  <si>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</si>
  <si>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</si>
  <si>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</si>
  <si>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</si>
  <si>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</si>
  <si>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</si>
  <si>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</si>
  <si>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</si>
  <si>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</si>
  <si>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</si>
  <si>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</si>
  <si>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</si>
  <si>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</si>
  <si>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</si>
  <si>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</si>
  <si>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</si>
  <si>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</si>
  <si>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</si>
  <si>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</si>
  <si>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</si>
  <si>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</si>
  <si>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</si>
  <si>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</si>
  <si>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</si>
  <si>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</si>
  <si>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</si>
  <si>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</si>
  <si>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</si>
  <si>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</si>
  <si>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</si>
  <si>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</si>
  <si>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</si>
  <si>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</si>
  <si>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</si>
  <si>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</si>
  <si>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</si>
  <si>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</si>
  <si>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</si>
  <si>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</si>
  <si>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</si>
  <si>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</si>
  <si>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</si>
  <si>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</si>
  <si>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</si>
  <si>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</si>
  <si>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</si>
  <si>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</si>
  <si>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</si>
  <si>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</si>
  <si>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</si>
  <si>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</si>
  <si>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</si>
  <si>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</si>
  <si>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</si>
  <si>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</si>
  <si>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</si>
  <si>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</si>
  <si>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</si>
  <si>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</si>
  <si>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</si>
  <si>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</si>
  <si>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</si>
  <si>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</si>
  <si>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</si>
  <si>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</si>
  <si>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</si>
  <si>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</si>
  <si>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</si>
  <si>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</si>
  <si>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</si>
  <si>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</si>
  <si>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</si>
  <si>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</si>
  <si>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</si>
  <si>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</si>
  <si>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</si>
  <si>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</si>
  <si>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</si>
  <si>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</si>
  <si>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</si>
  <si>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</si>
  <si>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</si>
  <si>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</si>
  <si>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</si>
  <si>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</si>
  <si>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</si>
  <si>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</si>
  <si>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</si>
  <si>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</si>
  <si>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</si>
  <si>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</si>
  <si>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</si>
  <si>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</si>
  <si>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</si>
  <si>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</si>
  <si>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</si>
  <si>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</si>
  <si>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</si>
  <si>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</si>
  <si>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</si>
  <si>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</si>
  <si>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</si>
  <si>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</si>
  <si>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</si>
  <si>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</si>
  <si>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</si>
  <si>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</si>
  <si>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</si>
  <si>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</si>
  <si>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</si>
  <si>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</si>
  <si>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</si>
  <si>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</si>
  <si>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</si>
  <si>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</si>
  <si>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</si>
  <si>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</si>
  <si>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</si>
  <si>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</si>
  <si>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</si>
  <si>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</si>
  <si>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</si>
  <si>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</si>
  <si>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</si>
  <si>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</si>
  <si>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</si>
  <si>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</si>
  <si>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</si>
  <si>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</si>
  <si>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</si>
  <si>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</si>
  <si>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</si>
  <si>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</si>
  <si>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</si>
  <si>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</si>
  <si>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</si>
  <si>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</si>
  <si>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</si>
  <si>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</si>
  <si>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</si>
  <si>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</si>
  <si>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</si>
  <si>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</si>
  <si>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</si>
  <si>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</si>
  <si>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</si>
  <si>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</si>
  <si>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</si>
  <si>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</si>
  <si>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</si>
  <si>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</si>
  <si>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</si>
  <si>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</si>
  <si>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</si>
  <si>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</si>
  <si>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</si>
  <si>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</si>
  <si>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</si>
  <si>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</si>
  <si>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</si>
  <si>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</si>
  <si>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</si>
  <si>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</si>
  <si>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</si>
  <si>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</si>
  <si>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</si>
  <si>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</si>
  <si>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</si>
  <si>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</si>
  <si>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</si>
  <si>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</si>
  <si>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</si>
  <si>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</si>
  <si>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</si>
  <si>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</si>
  <si>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</si>
  <si>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</si>
  <si>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</si>
  <si>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</si>
  <si>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</si>
  <si>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</si>
  <si>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</si>
  <si>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</si>
  <si>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</si>
  <si>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</si>
  <si>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</si>
  <si>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</si>
  <si>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</si>
  <si>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</si>
  <si>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</si>
  <si>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</si>
  <si>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</si>
  <si>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</si>
  <si>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</si>
  <si>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</si>
  <si>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</si>
  <si>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</si>
  <si>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</si>
  <si>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</si>
  <si>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</si>
  <si>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</si>
  <si>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</si>
  <si>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</si>
  <si>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</si>
  <si>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</si>
  <si>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</si>
  <si>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</si>
  <si>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</si>
  <si>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</si>
  <si>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</si>
  <si>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</si>
  <si>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</si>
  <si>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</si>
  <si>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</si>
  <si>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</si>
  <si>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</si>
  <si>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</si>
  <si>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</si>
  <si>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</si>
  <si>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</si>
  <si>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</si>
  <si>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</si>
  <si>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</si>
  <si>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</si>
  <si>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</si>
  <si>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</si>
  <si>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</si>
  <si>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</si>
  <si>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</si>
  <si>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</si>
  <si>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</si>
  <si>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</si>
  <si>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</si>
  <si>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</si>
  <si>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</si>
  <si>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</si>
  <si>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</si>
  <si>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</si>
  <si>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</si>
  <si>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</si>
  <si>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</si>
  <si>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</si>
  <si>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</si>
  <si>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</si>
  <si>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</si>
  <si>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</si>
  <si>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</si>
  <si>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</si>
  <si>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</si>
  <si>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</si>
  <si>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</si>
  <si>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</si>
  <si>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</si>
  <si>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</si>
  <si>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</si>
  <si>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</si>
  <si>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</si>
  <si>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</si>
  <si>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</si>
  <si>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</si>
  <si>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</si>
  <si>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</si>
  <si>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</si>
  <si>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</si>
  <si>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</si>
  <si>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</si>
  <si>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</si>
  <si>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</si>
  <si>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</si>
  <si>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</si>
  <si>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</si>
  <si>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</si>
  <si>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</si>
  <si>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</si>
  <si>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</si>
  <si>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</si>
  <si>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</si>
  <si>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</si>
  <si>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</si>
  <si>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</si>
  <si>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</si>
  <si>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</si>
  <si>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</si>
  <si>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</si>
  <si>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</si>
  <si>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</si>
  <si>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</si>
  <si>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</si>
  <si>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</si>
  <si>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</si>
  <si>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</si>
  <si>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</si>
  <si>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</si>
  <si>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</si>
  <si>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</si>
  <si>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</si>
  <si>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</si>
  <si>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</si>
  <si>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</si>
  <si>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</si>
  <si>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</si>
  <si>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</si>
  <si>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</si>
  <si>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</si>
  <si>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</si>
  <si>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</si>
  <si>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</si>
  <si>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</si>
  <si>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</si>
  <si>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</si>
  <si>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</si>
  <si>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</si>
  <si>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</si>
  <si>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</si>
  <si>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</si>
  <si>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</si>
  <si>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</si>
  <si>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</si>
  <si>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</si>
  <si>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</si>
  <si>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</si>
  <si>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</si>
  <si>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</si>
  <si>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</si>
  <si>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</si>
  <si>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</si>
  <si>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</si>
  <si>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</si>
  <si>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</si>
  <si>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</si>
  <si>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</si>
  <si>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</si>
  <si>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</si>
  <si>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</si>
  <si>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</si>
  <si>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</si>
  <si>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</si>
  <si>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</si>
  <si>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</si>
  <si>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</si>
  <si>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</si>
  <si>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</si>
  <si>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</si>
  <si>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</si>
  <si>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</si>
  <si>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</si>
  <si>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</si>
  <si>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</si>
  <si>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</si>
  <si>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</si>
  <si>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</si>
  <si>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</si>
  <si>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</si>
  <si>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</si>
  <si>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</si>
  <si>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</si>
  <si>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</si>
  <si>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</si>
  <si>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</si>
  <si>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</si>
  <si>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</si>
  <si>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</si>
  <si>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</si>
  <si>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</si>
  <si>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</si>
  <si>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</si>
  <si>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</si>
  <si>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</si>
  <si>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</si>
  <si>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</si>
  <si>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</si>
  <si>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</si>
  <si>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</si>
  <si>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</si>
  <si>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</si>
  <si>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</si>
  <si>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</si>
  <si>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</si>
  <si>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</si>
  <si>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</si>
  <si>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</si>
  <si>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</si>
  <si>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</si>
  <si>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</si>
  <si>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</si>
  <si>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</si>
  <si>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</si>
  <si>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</si>
  <si>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</si>
  <si>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</si>
  <si>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</si>
  <si>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</si>
  <si>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</si>
  <si>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</si>
  <si>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</si>
  <si>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</si>
  <si>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</si>
  <si>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</si>
  <si>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</si>
  <si>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</si>
  <si>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</si>
  <si>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</si>
  <si>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</si>
  <si>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</si>
  <si>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</si>
  <si>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</si>
  <si>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</si>
  <si>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</si>
  <si>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</si>
  <si>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</si>
  <si>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</si>
  <si>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</si>
  <si>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</si>
  <si>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</si>
  <si>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</si>
  <si>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</si>
  <si>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</si>
  <si>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</si>
  <si>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</si>
  <si>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</si>
  <si>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</si>
  <si>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</si>
  <si>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</si>
  <si>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</si>
  <si>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</si>
  <si>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</si>
  <si>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</si>
  <si>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</si>
  <si>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</si>
  <si>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</si>
  <si>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</si>
  <si>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</si>
  <si>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</si>
  <si>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</si>
  <si>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</si>
  <si>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</si>
  <si>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</si>
  <si>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</si>
  <si>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</si>
  <si>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</si>
  <si>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</si>
  <si>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</si>
  <si>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</si>
  <si>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</si>
  <si>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</si>
  <si>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</si>
  <si>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</si>
  <si>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</si>
  <si>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</si>
  <si>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</si>
  <si>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</si>
  <si>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</si>
  <si>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</si>
  <si>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</si>
  <si>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</si>
  <si>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</si>
  <si>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</si>
  <si>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</si>
  <si>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</si>
  <si>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</si>
  <si>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</si>
  <si>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</si>
  <si>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</si>
  <si>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</si>
  <si>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</si>
  <si>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</si>
  <si>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</si>
  <si>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</si>
  <si>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</si>
  <si>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</si>
  <si>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</si>
  <si>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</si>
  <si>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</si>
  <si>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</si>
  <si>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</si>
  <si>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</si>
  <si>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</si>
  <si>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</si>
  <si>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</si>
  <si>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</si>
  <si>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</si>
  <si>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</si>
  <si>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</si>
  <si>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</si>
  <si>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</si>
  <si>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</si>
  <si>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</si>
  <si>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</si>
  <si>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</si>
  <si>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</si>
  <si>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</si>
  <si>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</si>
  <si>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</si>
  <si>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</si>
  <si>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</si>
  <si>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</si>
  <si>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</si>
  <si>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</si>
  <si>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</si>
  <si>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</si>
  <si>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</si>
  <si>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</si>
  <si>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</si>
  <si>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</si>
  <si>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</si>
  <si>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</si>
  <si>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</si>
  <si>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</si>
  <si>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</si>
  <si>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</si>
  <si>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</si>
  <si>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</si>
  <si>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</si>
  <si>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</si>
  <si>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</si>
  <si>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</si>
  <si>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</si>
  <si>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</si>
  <si>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</si>
  <si>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</si>
  <si>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</si>
  <si>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</si>
  <si>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</si>
  <si>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</si>
  <si>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</si>
  <si>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</si>
  <si>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</si>
  <si>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</si>
  <si>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</si>
  <si>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</si>
  <si>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</si>
  <si>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</si>
  <si>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</si>
  <si>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</si>
  <si>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</si>
  <si>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</si>
  <si>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</si>
  <si>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</si>
  <si>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</si>
  <si>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</si>
  <si>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</si>
  <si>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</si>
  <si>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</si>
  <si>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</si>
  <si>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</si>
  <si>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</si>
  <si>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</si>
  <si>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</si>
  <si>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</si>
  <si>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</si>
  <si>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</si>
  <si>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</si>
  <si>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</si>
  <si>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</si>
  <si>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</si>
  <si>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</si>
  <si>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</si>
  <si>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</si>
  <si>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</si>
  <si>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</si>
  <si>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</si>
  <si>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</si>
  <si>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</si>
  <si>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</si>
  <si>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</si>
  <si>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</si>
  <si>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</si>
  <si>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</si>
  <si>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</si>
  <si>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</si>
  <si>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</si>
  <si>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</si>
  <si>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</si>
  <si>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</si>
  <si>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</si>
  <si>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</si>
  <si>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</si>
  <si>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</si>
  <si>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</si>
  <si>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</si>
  <si>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</si>
  <si>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</si>
  <si>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</si>
  <si>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</si>
  <si>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</si>
  <si>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</si>
  <si>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</si>
  <si>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</si>
  <si>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</si>
  <si>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</si>
  <si>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</si>
  <si>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</si>
  <si>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</si>
  <si>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</si>
  <si>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</si>
  <si>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</si>
  <si>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</si>
  <si>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</si>
  <si>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</si>
  <si>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</si>
  <si>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</si>
  <si>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</si>
  <si>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</si>
  <si>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</si>
  <si>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</si>
  <si>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</si>
  <si>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</si>
  <si>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</si>
  <si>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</si>
  <si>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</si>
  <si>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</si>
  <si>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</si>
  <si>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</si>
  <si>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</si>
  <si>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</si>
  <si>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</si>
  <si>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</si>
  <si>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</si>
  <si>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</si>
  <si>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</si>
  <si>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</si>
  <si>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</si>
  <si>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</si>
  <si>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</si>
  <si>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</si>
  <si>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</si>
  <si>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</si>
  <si>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</si>
  <si>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</si>
  <si>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</si>
  <si>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</si>
  <si>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</si>
  <si>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</si>
  <si>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</si>
  <si>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</si>
  <si>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</si>
  <si>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</si>
  <si>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</si>
  <si>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</si>
  <si>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</si>
  <si>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</si>
  <si>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</si>
  <si>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</si>
  <si>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</si>
  <si>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</si>
  <si>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</si>
  <si>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</si>
  <si>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</si>
  <si>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</si>
  <si>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</si>
  <si>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</si>
  <si>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</si>
  <si>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</si>
  <si>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</si>
  <si>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</si>
  <si>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</si>
  <si>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</si>
  <si>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</si>
  <si>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</si>
  <si>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</si>
  <si>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</si>
  <si>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</si>
  <si>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</si>
  <si>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</si>
  <si>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</si>
  <si>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</si>
  <si>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</si>
  <si>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</si>
  <si>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</si>
  <si>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</si>
  <si>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</si>
  <si>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</si>
  <si>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</si>
  <si>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</si>
  <si>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</si>
  <si>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</si>
  <si>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</si>
  <si>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</si>
  <si>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</si>
  <si>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</si>
  <si>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</si>
  <si>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</si>
  <si>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</si>
  <si>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</si>
  <si>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</si>
  <si>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</si>
  <si>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</si>
  <si>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</si>
  <si>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</si>
  <si>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</si>
  <si>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</si>
  <si>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</si>
  <si>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</si>
  <si>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</si>
  <si>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</si>
  <si>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</si>
  <si>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</si>
  <si>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</si>
  <si>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</si>
  <si>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</si>
  <si>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</si>
  <si>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</si>
  <si>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</si>
  <si>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</si>
  <si>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</si>
  <si>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</si>
  <si>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</si>
  <si>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</si>
  <si>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</si>
  <si>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</si>
  <si>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</si>
  <si>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</si>
  <si>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</si>
  <si>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</si>
  <si>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</si>
  <si>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</si>
  <si>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</si>
  <si>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</si>
  <si>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</si>
  <si>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</si>
  <si>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</si>
  <si>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</si>
  <si>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</si>
  <si>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</si>
  <si>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</si>
  <si>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</si>
  <si>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</si>
  <si>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</si>
  <si>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</si>
  <si>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</si>
  <si>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</si>
  <si>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</si>
  <si>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</si>
  <si>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</si>
  <si>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</si>
  <si>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</si>
  <si>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</si>
  <si>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</si>
  <si>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</si>
  <si>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</si>
  <si>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</si>
  <si>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</si>
  <si>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</si>
  <si>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</si>
  <si>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</si>
  <si>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</si>
  <si>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</si>
  <si>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</si>
  <si>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</si>
  <si>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</si>
  <si>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</si>
  <si>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</si>
  <si>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</si>
  <si>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</si>
  <si>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</si>
  <si>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</si>
  <si>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</si>
  <si>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</si>
  <si>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</si>
  <si>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</si>
  <si>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</si>
  <si>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</si>
  <si>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</si>
  <si>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</si>
  <si>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</si>
  <si>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</si>
  <si>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</si>
  <si>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</si>
  <si>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</si>
  <si>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</si>
  <si>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</si>
  <si>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</si>
  <si>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</si>
  <si>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</si>
  <si>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</si>
  <si>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</si>
  <si>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</si>
  <si>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</si>
  <si>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</si>
  <si>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</si>
  <si>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</si>
  <si>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</si>
  <si>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</si>
  <si>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</si>
  <si>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</si>
  <si>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</si>
  <si>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</si>
  <si>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</si>
  <si>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</si>
  <si>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</si>
  <si>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</si>
  <si>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</si>
  <si>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</si>
  <si>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</si>
  <si>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</si>
  <si>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</si>
  <si>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</si>
  <si>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</si>
  <si>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</si>
  <si>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</si>
  <si>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</si>
  <si>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</si>
  <si>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</si>
  <si>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</si>
  <si>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</si>
  <si>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</si>
  <si>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</si>
  <si>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</si>
  <si>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</si>
  <si>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</si>
  <si>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</si>
  <si>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</si>
  <si>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</si>
  <si>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</si>
  <si>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</si>
  <si>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</si>
  <si>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</si>
  <si>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</si>
  <si>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</si>
  <si>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</si>
  <si>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</si>
  <si>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</si>
  <si>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</si>
  <si>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</si>
  <si>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</si>
  <si>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</si>
  <si>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</si>
  <si>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</si>
  <si>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</si>
  <si>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</si>
  <si>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</si>
  <si>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</si>
  <si>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</si>
  <si>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</si>
  <si>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</si>
  <si>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</si>
  <si>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</si>
  <si>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</si>
  <si>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</si>
  <si>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</si>
  <si>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</si>
  <si>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</si>
  <si>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</si>
  <si>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</si>
  <si>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</si>
  <si>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</si>
  <si>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</si>
  <si>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</si>
  <si>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</si>
  <si>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</si>
  <si>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</si>
  <si>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</si>
  <si>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</si>
  <si>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</si>
  <si>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</si>
  <si>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</si>
  <si>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</si>
  <si>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</si>
  <si>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</si>
  <si>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</si>
  <si>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</si>
  <si>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</si>
  <si>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</si>
  <si>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</si>
  <si>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</si>
  <si>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</si>
  <si>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</si>
  <si>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</si>
  <si>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</si>
  <si>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</si>
  <si>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</si>
  <si>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</si>
  <si>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</si>
  <si>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</si>
  <si>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</si>
  <si>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</si>
  <si>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</si>
  <si>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</si>
  <si>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</si>
  <si>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</si>
  <si>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</si>
  <si>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</si>
  <si>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</si>
  <si>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</si>
  <si>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</si>
  <si>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</si>
  <si>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</si>
  <si>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</si>
  <si>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</si>
  <si>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</si>
  <si>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</si>
  <si>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</si>
  <si>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</si>
  <si>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</si>
  <si>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</si>
  <si>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</si>
  <si>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</si>
  <si>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</si>
  <si>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</si>
  <si>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</si>
  <si>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</si>
  <si>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</si>
  <si>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</si>
  <si>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</si>
  <si>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</si>
  <si>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</si>
  <si>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</si>
  <si>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</si>
  <si>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</si>
  <si>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</si>
  <si>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</si>
  <si>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</si>
  <si>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</si>
  <si>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</si>
  <si>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</si>
  <si>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</si>
  <si>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</si>
  <si>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</si>
  <si>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</si>
  <si>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</si>
  <si>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</si>
  <si>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</si>
  <si>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</si>
  <si>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</si>
  <si>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</si>
  <si>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</si>
  <si>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</si>
  <si>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</si>
  <si>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</si>
  <si>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</si>
  <si>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</si>
  <si>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</si>
  <si>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</si>
  <si>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</si>
  <si>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</si>
  <si>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</si>
  <si>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</si>
  <si>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</si>
  <si>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</si>
  <si>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</si>
  <si>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</si>
  <si>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</si>
  <si>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</si>
  <si>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</si>
  <si>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</si>
  <si>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</si>
  <si>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</si>
  <si>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</si>
  <si>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</si>
  <si>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</si>
  <si>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</si>
  <si>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</si>
  <si>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</si>
  <si>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</si>
  <si>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</si>
  <si>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</si>
  <si>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</si>
  <si>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</si>
  <si>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</si>
  <si>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</si>
  <si>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</si>
  <si>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</si>
  <si>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</si>
  <si>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</si>
  <si>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</si>
  <si>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</si>
  <si>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</si>
  <si>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</si>
  <si>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</si>
  <si>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</si>
  <si>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</si>
  <si>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</si>
  <si>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</si>
  <si>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</si>
  <si>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</si>
  <si>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</si>
  <si>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</si>
  <si>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</si>
  <si>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</si>
  <si>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</si>
  <si>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</si>
  <si>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</si>
  <si>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</si>
  <si>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</si>
  <si>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</si>
  <si>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</si>
  <si>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</si>
  <si>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</si>
  <si>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</si>
  <si>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</si>
  <si>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</si>
  <si>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</si>
  <si>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</si>
  <si>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</si>
  <si>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</si>
  <si>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</si>
  <si>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</si>
  <si>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</si>
  <si>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</si>
  <si>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</si>
  <si>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</si>
  <si>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</si>
  <si>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</si>
  <si>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</si>
  <si>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</si>
  <si>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</si>
  <si>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</si>
  <si>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</si>
  <si>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</si>
  <si>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</si>
  <si>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</si>
  <si>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</si>
  <si>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</si>
  <si>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</si>
  <si>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</si>
  <si>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</si>
  <si>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</si>
  <si>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</si>
  <si>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</si>
  <si>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</si>
  <si>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</si>
  <si>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</si>
  <si>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</si>
  <si>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</si>
  <si>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</si>
  <si>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</si>
  <si>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</si>
  <si>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</si>
  <si>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</si>
  <si>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</si>
  <si>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</si>
  <si>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</si>
  <si>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</si>
  <si>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</si>
  <si>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</si>
  <si>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</si>
  <si>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</si>
  <si>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</si>
  <si>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</si>
  <si>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</si>
  <si>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</si>
  <si>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</si>
  <si>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</si>
  <si>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</si>
  <si>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</si>
  <si>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</si>
  <si>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</si>
  <si>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</si>
  <si>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</si>
  <si>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</si>
  <si>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</si>
  <si>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</si>
  <si>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</si>
  <si>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</si>
  <si>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</si>
  <si>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</si>
  <si>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</si>
  <si>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</si>
  <si>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</si>
  <si>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</si>
  <si>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</si>
  <si>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</si>
  <si>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</si>
  <si>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</si>
  <si>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</si>
  <si>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</si>
  <si>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</si>
  <si>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</si>
  <si>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</si>
  <si>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</si>
  <si>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</si>
  <si>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</si>
  <si>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</si>
  <si>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</si>
  <si>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</si>
  <si>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</si>
  <si>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</si>
  <si>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</si>
  <si>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</si>
  <si>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</si>
  <si>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</si>
  <si>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</si>
  <si>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</si>
  <si>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</si>
  <si>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</si>
  <si>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</si>
  <si>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</si>
  <si>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</si>
  <si>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</si>
  <si>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</si>
  <si>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</si>
  <si>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</si>
  <si>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</si>
  <si>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</si>
  <si>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</si>
  <si>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</si>
  <si>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</si>
  <si>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</si>
  <si>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</si>
  <si>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</si>
  <si>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</si>
  <si>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</si>
  <si>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</si>
  <si>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</si>
  <si>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</si>
  <si>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</si>
  <si>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</si>
  <si>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</si>
  <si>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</si>
  <si>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</si>
  <si>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</si>
  <si>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</si>
  <si>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</si>
  <si>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</si>
  <si>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</si>
  <si>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</si>
  <si>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</si>
  <si>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</si>
  <si>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</si>
  <si>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</si>
  <si>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</si>
  <si>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</si>
  <si>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</si>
  <si>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</si>
  <si>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</si>
  <si>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</si>
  <si>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</si>
  <si>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</si>
  <si>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</si>
  <si>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</si>
  <si>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</si>
  <si>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</si>
  <si>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</si>
  <si>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</si>
  <si>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</si>
  <si>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</si>
  <si>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</si>
  <si>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</si>
  <si>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</si>
  <si>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</si>
  <si>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</si>
  <si>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</si>
  <si>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</si>
  <si>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</si>
  <si>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</si>
  <si>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</si>
  <si>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</si>
  <si>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</si>
  <si>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</si>
  <si>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</si>
  <si>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</si>
  <si>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</si>
  <si>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</si>
  <si>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</si>
  <si>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</si>
  <si>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</si>
  <si>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</si>
  <si>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</si>
  <si>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</si>
  <si>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</si>
  <si>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</si>
  <si>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</si>
  <si>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</si>
  <si>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</si>
  <si>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</si>
  <si>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</si>
  <si>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</si>
  <si>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</si>
  <si>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</si>
  <si>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</si>
  <si>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</si>
  <si>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</si>
  <si>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</si>
  <si>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</si>
  <si>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</si>
  <si>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</si>
  <si>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</si>
  <si>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</si>
  <si>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</si>
  <si>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</si>
  <si>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</si>
  <si>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</si>
  <si>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</si>
  <si>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</si>
  <si>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</si>
  <si>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</si>
  <si>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</si>
  <si>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</si>
  <si>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</si>
  <si>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</si>
  <si>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</si>
  <si>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</si>
  <si>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</si>
  <si>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</si>
  <si>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</si>
  <si>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</si>
  <si>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</si>
  <si>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</si>
  <si>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</si>
  <si>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</si>
  <si>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</si>
  <si>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</si>
  <si>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</si>
  <si>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</si>
  <si>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</si>
  <si>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</si>
  <si>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</si>
  <si>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</si>
  <si>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</si>
  <si>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</si>
  <si>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</si>
  <si>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</si>
  <si>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</si>
  <si>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</si>
  <si>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</si>
  <si>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</si>
  <si>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</si>
  <si>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</si>
  <si>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</si>
  <si>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</si>
  <si>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</si>
  <si>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</si>
  <si>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</si>
  <si>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</si>
  <si>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</si>
  <si>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</si>
  <si>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</si>
  <si>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</si>
  <si>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</si>
  <si>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</si>
  <si>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</si>
  <si>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</si>
  <si>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</si>
  <si>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</si>
  <si>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</si>
  <si>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</si>
  <si>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</si>
  <si>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</si>
  <si>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</si>
  <si>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</si>
  <si>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</si>
  <si>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</si>
  <si>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</si>
  <si>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</si>
  <si>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</si>
  <si>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</si>
  <si>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</si>
  <si>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</si>
  <si>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</si>
  <si>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</si>
  <si>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</si>
  <si>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</si>
  <si>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</si>
  <si>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</si>
  <si>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</si>
  <si>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</si>
  <si>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</si>
  <si>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</si>
  <si>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</si>
  <si>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</si>
  <si>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</si>
  <si>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</si>
  <si>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</si>
  <si>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</si>
  <si>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</si>
  <si>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</si>
  <si>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</si>
  <si>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</si>
  <si>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</si>
  <si>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</si>
  <si>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</si>
  <si>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</si>
  <si>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</si>
  <si>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</si>
  <si>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</si>
  <si>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</si>
  <si>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</si>
  <si>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</si>
  <si>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</si>
  <si>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</si>
  <si>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</si>
  <si>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</si>
  <si>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</si>
  <si>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</si>
  <si>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</si>
  <si>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</si>
  <si>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</si>
  <si>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</si>
  <si>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</si>
  <si>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</si>
  <si>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</si>
  <si>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</si>
  <si>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</si>
  <si>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</si>
  <si>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</si>
  <si>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</si>
  <si>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</si>
  <si>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</si>
  <si>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</si>
  <si>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</si>
  <si>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</si>
  <si>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</si>
  <si>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</si>
  <si>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</si>
  <si>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</si>
  <si>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</si>
  <si>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</si>
  <si>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</si>
  <si>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</si>
  <si>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</si>
  <si>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</si>
  <si>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</si>
  <si>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</si>
  <si>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</si>
  <si>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</si>
  <si>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</si>
  <si>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</si>
  <si>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</si>
  <si>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</si>
  <si>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</si>
  <si>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</si>
  <si>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</si>
  <si>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</si>
  <si>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</si>
  <si>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</si>
  <si>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</si>
  <si>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</si>
  <si>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</si>
  <si>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</si>
  <si>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</si>
  <si>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</si>
  <si>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</si>
  <si>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</si>
  <si>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</si>
  <si>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</si>
  <si>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</si>
  <si>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</si>
  <si>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</si>
  <si>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</si>
  <si>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</si>
  <si>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</si>
  <si>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</si>
  <si>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</si>
  <si>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</si>
  <si>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</si>
  <si>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</si>
  <si>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</si>
  <si>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</si>
  <si>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</si>
  <si>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</si>
  <si>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</si>
  <si>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</si>
  <si>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</si>
  <si>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</si>
  <si>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</si>
  <si>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</si>
  <si>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</si>
  <si>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</si>
  <si>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</si>
  <si>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</si>
  <si>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</si>
  <si>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</si>
  <si>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</si>
  <si>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</si>
  <si>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</si>
  <si>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</si>
  <si>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</si>
  <si>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</si>
  <si>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</si>
  <si>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</si>
  <si>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</si>
  <si>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</si>
  <si>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</si>
  <si>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</si>
  <si>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</si>
  <si>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</si>
  <si>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</si>
  <si>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</si>
  <si>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</si>
  <si>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</si>
  <si>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</si>
  <si>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</si>
  <si>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</si>
  <si>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</si>
  <si>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</si>
  <si>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</si>
  <si>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</si>
  <si>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</si>
  <si>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</si>
  <si>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</si>
  <si>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</si>
  <si>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</si>
  <si>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</si>
  <si>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</si>
  <si>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</si>
  <si>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</si>
  <si>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</si>
  <si>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</si>
  <si>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</si>
  <si>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</si>
  <si>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</si>
  <si>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</si>
  <si>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</si>
  <si>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</si>
  <si>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</si>
  <si>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</si>
  <si>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</si>
  <si>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</si>
  <si>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</si>
  <si>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</si>
  <si>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</si>
  <si>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</si>
  <si>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</si>
  <si>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</si>
  <si>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</si>
  <si>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</si>
  <si>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</si>
  <si>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</si>
  <si>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</si>
  <si>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</si>
  <si>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</si>
  <si>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</si>
  <si>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</si>
  <si>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</si>
  <si>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</si>
  <si>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</si>
  <si>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</si>
  <si>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</si>
  <si>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</si>
  <si>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</si>
  <si>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</si>
  <si>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</si>
  <si>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</si>
  <si>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</si>
  <si>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</si>
  <si>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</si>
  <si>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</si>
  <si>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</si>
  <si>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</si>
  <si>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</si>
  <si>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</si>
  <si>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</si>
  <si>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</si>
  <si>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</si>
  <si>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</si>
  <si>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</si>
  <si>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</si>
  <si>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</si>
  <si>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</si>
  <si>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</si>
  <si>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</si>
  <si>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</si>
  <si>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</si>
  <si>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</si>
  <si>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</si>
  <si>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</si>
  <si>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</si>
  <si>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</si>
  <si>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</si>
  <si>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</si>
  <si>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</si>
  <si>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</si>
  <si>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</si>
  <si>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</si>
  <si>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</si>
  <si>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</si>
  <si>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</si>
  <si>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</si>
  <si>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</si>
  <si>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</si>
  <si>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</si>
  <si>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</si>
  <si>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</si>
  <si>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</si>
  <si>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</si>
  <si>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</si>
  <si>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</si>
  <si>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</si>
  <si>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</si>
  <si>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</si>
  <si>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</si>
  <si>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</si>
  <si>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</si>
  <si>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</si>
  <si>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</si>
  <si>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</si>
  <si>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</si>
  <si>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</si>
  <si>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</si>
  <si>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</si>
  <si>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</si>
  <si>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</si>
  <si>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</si>
  <si>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</si>
  <si>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</si>
  <si>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</si>
  <si>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</si>
  <si>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</si>
  <si>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</si>
  <si>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</si>
  <si>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</si>
  <si>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</si>
  <si>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</si>
  <si>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</si>
  <si>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</si>
  <si>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</si>
  <si>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</si>
  <si>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</si>
  <si>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</si>
  <si>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</si>
  <si>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</si>
  <si>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</si>
  <si>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</si>
  <si>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</si>
  <si>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</si>
  <si>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</si>
  <si>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</si>
  <si>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</si>
  <si>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</si>
  <si>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</si>
  <si>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</si>
  <si>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</si>
  <si>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</si>
  <si>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</si>
  <si>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</si>
  <si>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</si>
  <si>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</si>
  <si>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</si>
  <si>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</si>
  <si>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</si>
  <si>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</si>
  <si>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</si>
  <si>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</si>
  <si>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</si>
  <si>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</si>
  <si>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</si>
  <si>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</si>
  <si>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</si>
  <si>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</si>
  <si>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</si>
  <si>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</si>
  <si>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</si>
  <si>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</si>
  <si>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</si>
  <si>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</si>
  <si>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</si>
  <si>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</si>
  <si>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</si>
  <si>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</si>
  <si>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</si>
  <si>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</si>
  <si>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</si>
  <si>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</si>
  <si>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</si>
  <si>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</si>
  <si>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</si>
  <si>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</si>
  <si>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</si>
  <si>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</si>
  <si>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</si>
  <si>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</si>
  <si>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</si>
  <si>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</si>
  <si>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</si>
  <si>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</si>
  <si>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</si>
  <si>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</si>
  <si>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</si>
  <si>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</si>
  <si>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</si>
  <si>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</si>
  <si>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</si>
  <si>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</si>
  <si>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</si>
  <si>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</si>
  <si>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</si>
  <si>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</si>
  <si>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</si>
  <si>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</si>
  <si>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</si>
  <si>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</si>
  <si>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</si>
  <si>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</si>
  <si>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</si>
  <si>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</si>
  <si>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</si>
  <si>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</si>
  <si>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</si>
  <si>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</si>
  <si>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</si>
  <si>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</si>
  <si>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</si>
  <si>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</si>
  <si>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</si>
  <si>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</si>
  <si>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</si>
  <si>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</si>
  <si>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</si>
  <si>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</si>
  <si>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</si>
  <si>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</si>
  <si>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</si>
  <si>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</si>
  <si>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</si>
  <si>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</si>
  <si>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</si>
  <si>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</si>
  <si>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</si>
  <si>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</si>
  <si>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</si>
  <si>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</si>
  <si>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</si>
  <si>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</si>
  <si>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</si>
  <si>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</si>
  <si>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</si>
  <si>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</si>
  <si>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</si>
  <si>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</si>
  <si>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</si>
  <si>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</si>
  <si>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</si>
  <si>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</si>
  <si>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</si>
  <si>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</si>
  <si>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</si>
  <si>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</si>
  <si>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</si>
  <si>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</si>
  <si>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</si>
  <si>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</si>
  <si>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</si>
  <si>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</si>
  <si>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</si>
  <si>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</si>
  <si>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</si>
  <si>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</si>
  <si>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</si>
  <si>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</si>
  <si>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</si>
  <si>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</si>
  <si>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</si>
  <si>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</si>
  <si>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</si>
  <si>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</si>
  <si>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</si>
  <si>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</si>
  <si>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</si>
  <si>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</si>
  <si>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</si>
  <si>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</si>
  <si>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</si>
  <si>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</si>
  <si>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</si>
  <si>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</si>
  <si>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</si>
  <si>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</si>
  <si>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</si>
  <si>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</si>
  <si>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</si>
  <si>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</si>
  <si>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</si>
  <si>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</si>
  <si>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</si>
  <si>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</si>
  <si>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</si>
  <si>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</si>
  <si>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</si>
  <si>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</si>
  <si>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</si>
  <si>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</si>
  <si>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</si>
  <si>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</si>
  <si>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</si>
  <si>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</si>
  <si>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</si>
  <si>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</si>
  <si>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</si>
  <si>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</si>
  <si>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</si>
  <si>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</si>
  <si>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</si>
  <si>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</si>
  <si>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</si>
  <si>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</si>
  <si>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</si>
  <si>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</si>
  <si>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</si>
  <si>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</si>
  <si>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</si>
  <si>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</si>
  <si>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</si>
  <si>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</si>
  <si>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</si>
  <si>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</si>
  <si>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</si>
  <si>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</si>
  <si>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</si>
  <si>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</si>
  <si>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</si>
  <si>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</si>
  <si>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</si>
  <si>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</si>
  <si>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</si>
  <si>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</si>
  <si>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</si>
  <si>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</si>
  <si>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</si>
  <si>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</si>
  <si>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</si>
  <si>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</si>
  <si>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</si>
  <si>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</si>
  <si>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</si>
  <si>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</si>
  <si>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</si>
  <si>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</si>
  <si>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</si>
  <si>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</si>
  <si>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</si>
  <si>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</si>
  <si>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</si>
  <si>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</si>
  <si>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</si>
  <si>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</si>
  <si>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</si>
  <si>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</si>
  <si>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</si>
  <si>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</si>
  <si>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</si>
  <si>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</si>
  <si>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</si>
  <si>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</si>
  <si>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</si>
  <si>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</si>
  <si>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</si>
  <si>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</si>
  <si>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</si>
  <si>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</si>
  <si>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</si>
  <si>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</si>
  <si>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</si>
  <si>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</si>
  <si>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</si>
  <si>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</si>
  <si>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</si>
  <si>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</si>
  <si>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</si>
  <si>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</si>
  <si>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</si>
  <si>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</si>
  <si>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</si>
  <si>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</si>
  <si>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</si>
  <si>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</si>
  <si>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</si>
  <si>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</si>
  <si>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</si>
  <si>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</si>
  <si>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</si>
  <si>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</si>
  <si>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</si>
  <si>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</si>
  <si>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</si>
  <si>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</si>
  <si>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</si>
  <si>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</si>
  <si>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</si>
  <si>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</si>
  <si>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</si>
  <si>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</si>
  <si>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</si>
  <si>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</si>
  <si>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</si>
  <si>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</si>
  <si>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</si>
  <si>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</si>
  <si>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</si>
  <si>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</si>
  <si>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</si>
  <si>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</si>
  <si>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</si>
  <si>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</si>
  <si>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</si>
  <si>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</si>
  <si>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</si>
  <si>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</si>
  <si>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</si>
  <si>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</si>
  <si>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</si>
  <si>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</si>
  <si>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</si>
  <si>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</si>
  <si>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</si>
  <si>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</si>
  <si>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</si>
  <si>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</si>
  <si>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</si>
  <si>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</si>
  <si>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</si>
  <si>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</si>
  <si>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</si>
  <si>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</si>
  <si>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</si>
  <si>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</si>
  <si>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</si>
  <si>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</si>
  <si>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</si>
  <si>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</si>
  <si>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</si>
  <si>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</si>
  <si>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</si>
  <si>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</si>
  <si>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</si>
  <si>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</si>
  <si>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</si>
  <si>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</si>
  <si>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</si>
  <si>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</si>
  <si>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</si>
  <si>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</si>
  <si>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</si>
  <si>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</si>
  <si>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</si>
  <si>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</si>
  <si>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</si>
  <si>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</si>
  <si>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</si>
  <si>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</si>
  <si>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</si>
  <si>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</si>
  <si>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</si>
  <si>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</si>
  <si>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</si>
  <si>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</si>
  <si>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</si>
  <si>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</si>
  <si>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</si>
  <si>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</si>
  <si>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</si>
  <si>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</si>
  <si>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</si>
  <si>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</si>
  <si>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</si>
  <si>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</si>
  <si>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</si>
  <si>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</si>
  <si>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</si>
  <si>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</si>
  <si>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</si>
  <si>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</si>
  <si>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</si>
  <si>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</si>
  <si>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</si>
  <si>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</si>
  <si>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</si>
  <si>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</si>
  <si>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</si>
  <si>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</si>
  <si>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</si>
  <si>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</si>
  <si>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</si>
  <si>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</si>
  <si>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</si>
  <si>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</si>
  <si>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</si>
  <si>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</si>
  <si>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</si>
  <si>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</si>
  <si>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</si>
  <si>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</si>
  <si>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</si>
  <si>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</si>
  <si>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</si>
  <si>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</si>
  <si>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</si>
  <si>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</si>
  <si>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</si>
  <si>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</si>
  <si>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</si>
  <si>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</si>
  <si>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</si>
  <si>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</si>
  <si>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</si>
  <si>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</si>
  <si>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</si>
  <si>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</si>
  <si>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</si>
  <si>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</si>
  <si>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</si>
  <si>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</si>
  <si>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</si>
  <si>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</si>
  <si>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</si>
  <si>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</si>
  <si>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</si>
  <si>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</si>
  <si>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</si>
  <si>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</si>
  <si>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</si>
  <si>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</si>
  <si>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</si>
  <si>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</si>
  <si>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</si>
  <si>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</si>
  <si>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</si>
  <si>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</si>
  <si>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</si>
  <si>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</si>
  <si>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</si>
  <si>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</si>
  <si>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</si>
  <si>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</si>
  <si>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</si>
  <si>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</si>
  <si>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</si>
  <si>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</si>
  <si>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</si>
  <si>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</si>
  <si>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</si>
  <si>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</si>
  <si>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</si>
  <si>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</si>
  <si>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</si>
  <si>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</si>
  <si>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</si>
  <si>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</si>
  <si>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</si>
  <si>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</si>
  <si>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</si>
  <si>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</si>
  <si>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</si>
  <si>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</si>
  <si>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</si>
  <si>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</si>
  <si>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</si>
  <si>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</si>
  <si>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</si>
  <si>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</si>
  <si>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</si>
  <si>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</si>
  <si>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</si>
  <si>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</si>
  <si>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</si>
  <si>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</si>
  <si>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</si>
  <si>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</si>
  <si>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</si>
  <si>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</si>
  <si>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</si>
  <si>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</si>
  <si>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</si>
  <si>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</si>
  <si>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</si>
  <si>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</si>
  <si>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</si>
  <si>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</si>
  <si>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</si>
  <si>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</si>
  <si>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</si>
  <si>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</si>
  <si>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</si>
  <si>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</si>
  <si>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</si>
  <si>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</si>
  <si>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</si>
  <si>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</si>
  <si>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</si>
  <si>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</si>
  <si>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</si>
  <si>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</si>
  <si>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</si>
  <si>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</si>
  <si>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</si>
  <si>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</si>
  <si>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</si>
  <si>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</si>
  <si>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</si>
  <si>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</si>
  <si>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</si>
  <si>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</si>
  <si>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</si>
  <si>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</si>
  <si>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</si>
  <si>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</si>
  <si>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</si>
  <si>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</si>
  <si>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</si>
  <si>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</si>
  <si>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</si>
  <si>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</si>
  <si>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</si>
  <si>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</si>
  <si>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</si>
  <si>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</si>
  <si>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</si>
  <si>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</si>
  <si>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</si>
  <si>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</si>
  <si>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</si>
  <si>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</si>
  <si>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</si>
  <si>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</si>
  <si>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</si>
  <si>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</si>
  <si>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</si>
  <si>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</si>
  <si>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</si>
  <si>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</si>
  <si>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</si>
  <si>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</si>
  <si>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</si>
  <si>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</si>
  <si>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</si>
  <si>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</si>
  <si>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</si>
  <si>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</si>
  <si>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</si>
  <si>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</si>
  <si>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</si>
  <si>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</si>
  <si>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</si>
  <si>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</si>
  <si>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</si>
  <si>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</si>
  <si>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</si>
  <si>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</si>
  <si>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</si>
  <si>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</si>
  <si>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</si>
  <si>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</si>
  <si>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</si>
  <si>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</si>
  <si>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</si>
  <si>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</si>
  <si>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</si>
  <si>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</si>
  <si>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</si>
  <si>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</si>
  <si>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</si>
  <si>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</si>
  <si>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</si>
  <si>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</si>
  <si>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</si>
  <si>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</si>
  <si>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</si>
  <si>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</si>
  <si>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</si>
  <si>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</si>
  <si>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</si>
  <si>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</si>
  <si>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</si>
  <si>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</si>
  <si>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</si>
  <si>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</si>
  <si>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</si>
  <si>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</si>
  <si>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</si>
  <si>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</si>
  <si>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</si>
  <si>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</si>
  <si>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</si>
  <si>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</si>
  <si>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</si>
  <si>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</si>
  <si>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</si>
  <si>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</si>
  <si>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</si>
  <si>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</si>
  <si>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</si>
  <si>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</si>
  <si>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</si>
  <si>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</si>
  <si>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</si>
  <si>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</si>
  <si>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</si>
  <si>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</si>
  <si>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</si>
  <si>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</si>
  <si>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</si>
  <si>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</si>
  <si>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</si>
  <si>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</si>
  <si>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</si>
  <si>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</si>
  <si>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</si>
  <si>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</si>
  <si>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</si>
  <si>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</si>
  <si>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</si>
  <si>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</si>
  <si>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</si>
  <si>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</si>
  <si>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</si>
  <si>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</si>
  <si>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</si>
  <si>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</si>
  <si>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</si>
  <si>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</si>
  <si>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</si>
  <si>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</si>
  <si>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</si>
  <si>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</si>
  <si>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</si>
  <si>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</si>
  <si>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</si>
  <si>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</si>
  <si>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</si>
  <si>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</si>
  <si>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</si>
  <si>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</si>
  <si>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</si>
  <si>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</si>
  <si>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</si>
  <si>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</si>
  <si>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</si>
  <si>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</si>
  <si>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</si>
  <si>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</si>
  <si>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</si>
  <si>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</si>
  <si>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</si>
  <si>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</si>
  <si>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</si>
  <si>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</si>
  <si>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</si>
  <si>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</si>
  <si>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</si>
  <si>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</si>
  <si>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</si>
  <si>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</si>
  <si>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</si>
  <si>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</si>
  <si>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</si>
  <si>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</si>
  <si>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</si>
  <si>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</si>
  <si>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</si>
  <si>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</si>
  <si>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</si>
  <si>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</si>
  <si>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</si>
  <si>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</si>
  <si>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</si>
  <si>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</si>
  <si>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</si>
  <si>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</si>
  <si>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</si>
  <si>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</si>
  <si>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</si>
  <si>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</si>
  <si>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</si>
  <si>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</si>
  <si>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</si>
  <si>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</si>
  <si>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</si>
  <si>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</si>
  <si>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</si>
  <si>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</si>
  <si>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</si>
  <si>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</si>
  <si>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</si>
  <si>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</si>
  <si>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</si>
  <si>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</si>
  <si>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</si>
  <si>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</si>
  <si>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</si>
  <si>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</si>
  <si>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</si>
  <si>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</si>
  <si>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</si>
  <si>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</si>
  <si>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</si>
  <si>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</si>
  <si>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</si>
  <si>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</si>
  <si>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</si>
  <si>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</si>
  <si>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</si>
  <si>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</si>
  <si>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</si>
  <si>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</si>
  <si>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</si>
  <si>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</si>
  <si>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</si>
  <si>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</si>
  <si>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</si>
  <si>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</si>
  <si>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</si>
  <si>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</si>
  <si>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</si>
  <si>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</si>
  <si>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</si>
  <si>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</si>
  <si>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</si>
  <si>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</si>
  <si>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</si>
  <si>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</si>
  <si>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</si>
  <si>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</si>
  <si>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</si>
  <si>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</si>
  <si>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</si>
  <si>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</si>
  <si>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</si>
  <si>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</si>
  <si>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</si>
  <si>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</si>
  <si>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</si>
  <si>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</si>
  <si>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</si>
  <si>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</si>
  <si>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</si>
  <si>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</si>
  <si>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</si>
  <si>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</si>
  <si>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</si>
  <si>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</si>
  <si>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</si>
  <si>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</si>
  <si>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</si>
  <si>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</si>
  <si>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</si>
  <si>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</si>
  <si>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</si>
  <si>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</si>
  <si>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</si>
  <si>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</si>
  <si>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</si>
  <si>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</si>
  <si>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</si>
  <si>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</si>
  <si>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</si>
  <si>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</si>
  <si>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</si>
  <si>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</si>
  <si>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</si>
  <si>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</si>
  <si>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</si>
  <si>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</si>
  <si>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</si>
  <si>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</si>
  <si>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</si>
  <si>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</si>
  <si>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</si>
  <si>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</si>
  <si>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</si>
  <si>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</si>
  <si>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</si>
  <si>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</si>
  <si>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</si>
  <si>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</si>
  <si>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</si>
  <si>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</si>
  <si>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</si>
  <si>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</si>
  <si>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</si>
  <si>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</si>
  <si>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</si>
  <si>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</si>
  <si>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</si>
  <si>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</si>
  <si>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</si>
  <si>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</si>
  <si>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</si>
  <si>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</si>
  <si>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</si>
  <si>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</si>
  <si>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</si>
  <si>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</si>
  <si>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</si>
  <si>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</si>
  <si>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</si>
  <si>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</si>
  <si>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</si>
  <si>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</si>
  <si>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</si>
  <si>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</si>
  <si>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</si>
  <si>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</si>
  <si>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</si>
  <si>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</si>
  <si>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</si>
  <si>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</si>
  <si>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</si>
  <si>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</si>
  <si>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</si>
  <si>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</si>
  <si>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</si>
  <si>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</si>
  <si>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</si>
  <si>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</si>
  <si>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</si>
  <si>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</si>
  <si>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</si>
  <si>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</si>
  <si>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</si>
  <si>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</si>
  <si>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</si>
  <si>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</si>
  <si>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</si>
  <si>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</si>
  <si>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</si>
  <si>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</si>
  <si>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</si>
  <si>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</si>
  <si>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</si>
  <si>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</si>
  <si>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</si>
  <si>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</si>
  <si>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</si>
  <si>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</si>
  <si>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</si>
  <si>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</si>
  <si>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</si>
  <si>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</si>
  <si>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</si>
  <si>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</si>
  <si>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</si>
  <si>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</si>
  <si>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</si>
  <si>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</si>
  <si>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</si>
  <si>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</si>
  <si>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</si>
  <si>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</si>
  <si>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</si>
  <si>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</si>
  <si>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</si>
  <si>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</si>
  <si>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</si>
  <si>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</si>
  <si>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</si>
  <si>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</si>
  <si>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</si>
  <si>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</si>
  <si>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</si>
  <si>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</si>
  <si>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</si>
  <si>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</si>
  <si>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</si>
  <si>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</si>
  <si>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</si>
  <si>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</si>
  <si>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</si>
  <si>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</si>
  <si>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</si>
  <si>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</si>
  <si>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</si>
  <si>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</si>
  <si>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</si>
  <si>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</si>
  <si>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</si>
  <si>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</si>
  <si>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</si>
  <si>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</si>
  <si>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</si>
  <si>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</si>
  <si>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</si>
  <si>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</si>
  <si>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</si>
  <si>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</si>
  <si>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</si>
  <si>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</si>
  <si>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</si>
  <si>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</si>
  <si>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</si>
  <si>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</si>
  <si>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</si>
  <si>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</si>
  <si>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</si>
  <si>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</si>
  <si>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</si>
  <si>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</si>
  <si>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</si>
  <si>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</si>
  <si>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</si>
  <si>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</si>
  <si>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</si>
  <si>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</si>
  <si>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</si>
  <si>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</si>
  <si>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</si>
  <si>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</si>
  <si>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</si>
  <si>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</si>
  <si>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</si>
  <si>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</si>
  <si>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</si>
  <si>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</si>
  <si>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</si>
  <si>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</si>
  <si>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</si>
  <si>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</si>
  <si>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</si>
  <si>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</si>
  <si>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</si>
  <si>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</si>
  <si>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</si>
  <si>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</si>
  <si>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</si>
  <si>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</si>
  <si>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</si>
  <si>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</si>
  <si>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</si>
  <si>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</si>
  <si>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</si>
  <si>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</si>
  <si>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</si>
  <si>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</si>
  <si>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</si>
  <si>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</si>
  <si>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</si>
  <si>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</si>
  <si>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</si>
  <si>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</si>
  <si>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</si>
  <si>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</si>
  <si>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</si>
  <si>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</si>
  <si>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</si>
  <si>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</si>
  <si>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</si>
  <si>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</si>
  <si>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</si>
  <si>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</si>
  <si>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</si>
  <si>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</si>
  <si>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</si>
  <si>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</si>
  <si>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</si>
  <si>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</si>
  <si>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</si>
  <si>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</si>
  <si>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</si>
  <si>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</si>
  <si>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</si>
  <si>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</si>
  <si>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</si>
  <si>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</si>
  <si>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</si>
  <si>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</si>
  <si>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</si>
  <si>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</si>
  <si>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</si>
  <si>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</si>
  <si>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</si>
  <si>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</si>
  <si>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</si>
  <si>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</si>
  <si>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</si>
  <si>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</si>
  <si>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</si>
  <si>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</si>
  <si>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</si>
  <si>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</si>
  <si>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</si>
  <si>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</si>
  <si>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</si>
  <si>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</si>
  <si>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</si>
  <si>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</si>
  <si>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</si>
  <si>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</si>
  <si>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</si>
  <si>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</si>
  <si>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</si>
  <si>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</si>
  <si>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</si>
  <si>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</si>
  <si>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</si>
  <si>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</si>
  <si>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</si>
  <si>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</si>
  <si>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</si>
  <si>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</si>
  <si>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</si>
  <si>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</si>
  <si>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</si>
  <si>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</si>
  <si>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</si>
  <si>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</si>
  <si>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</si>
  <si>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</si>
  <si>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</si>
  <si>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</si>
  <si>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</si>
  <si>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</si>
  <si>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</si>
  <si>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</si>
  <si>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</si>
  <si>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</si>
  <si>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</si>
  <si>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</si>
  <si>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</si>
  <si>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</si>
  <si>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</si>
  <si>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</si>
  <si>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</si>
  <si>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</si>
  <si>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</si>
  <si>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</si>
  <si>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</si>
  <si>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</si>
  <si>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</si>
  <si>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</si>
  <si>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</si>
  <si>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</si>
  <si>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</si>
  <si>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</si>
  <si>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</si>
  <si>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</si>
  <si>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</si>
  <si>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</si>
  <si>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</si>
  <si>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</si>
  <si>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</si>
  <si>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</si>
  <si>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</si>
  <si>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</si>
  <si>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</si>
  <si>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</si>
  <si>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</si>
  <si>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</si>
  <si>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</si>
  <si>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</si>
  <si>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</si>
  <si>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</si>
  <si>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</si>
  <si>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</si>
  <si>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</si>
  <si>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</si>
  <si>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</si>
  <si>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</si>
  <si>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</si>
  <si>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</si>
  <si>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</si>
  <si>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</si>
  <si>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</si>
  <si>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</si>
  <si>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</si>
  <si>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</si>
  <si>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</si>
  <si>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</si>
  <si>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</si>
  <si>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</si>
  <si>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</si>
  <si>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</si>
  <si>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</si>
  <si>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</si>
  <si>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</si>
  <si>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</si>
  <si>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</si>
  <si>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</si>
  <si>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</si>
  <si>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</si>
  <si>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</si>
  <si>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</si>
  <si>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</si>
  <si>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</si>
  <si>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</si>
  <si>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</si>
  <si>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</si>
  <si>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</si>
  <si>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</si>
  <si>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</si>
  <si>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</si>
  <si>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</si>
  <si>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</si>
  <si>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</si>
  <si>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</si>
  <si>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</si>
  <si>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</si>
  <si>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</si>
  <si>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</si>
  <si>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</si>
  <si>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</si>
  <si>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</si>
  <si>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</si>
  <si>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</si>
  <si>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</si>
  <si>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</si>
  <si>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</si>
  <si>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</si>
  <si>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</si>
  <si>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</si>
  <si>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</si>
  <si>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</si>
  <si>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</si>
  <si>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</si>
  <si>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</si>
  <si>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</si>
  <si>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</si>
  <si>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</si>
  <si>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</si>
  <si>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</si>
  <si>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</si>
  <si>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</si>
  <si>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</si>
  <si>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</si>
  <si>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</si>
  <si>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</si>
  <si>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</si>
  <si>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</si>
  <si>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</si>
  <si>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</si>
  <si>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</si>
  <si>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</si>
  <si>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</si>
  <si>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</si>
  <si>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</si>
  <si>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</si>
  <si>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</si>
  <si>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</si>
  <si>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</si>
  <si>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</si>
  <si>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</si>
  <si>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</si>
  <si>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</si>
  <si>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</si>
  <si>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</si>
  <si>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</si>
  <si>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</si>
  <si>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</si>
  <si>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</si>
  <si>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</si>
  <si>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</si>
  <si>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</si>
  <si>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</si>
  <si>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</si>
  <si>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</si>
  <si>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</si>
  <si>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</si>
  <si>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</si>
  <si>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</si>
  <si>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</si>
  <si>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</si>
  <si>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</si>
  <si>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</si>
  <si>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</si>
  <si>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</si>
  <si>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</si>
  <si>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</si>
  <si>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</si>
  <si>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</si>
  <si>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</si>
  <si>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</si>
  <si>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</si>
  <si>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</si>
  <si>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</si>
  <si>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</si>
  <si>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</si>
  <si>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</si>
  <si>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</si>
  <si>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</si>
  <si>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</si>
  <si>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</si>
  <si>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</si>
  <si>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</si>
  <si>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</si>
  <si>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</si>
  <si>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</si>
  <si>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</si>
  <si>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</si>
  <si>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</si>
  <si>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</si>
  <si>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</si>
  <si>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</si>
  <si>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</si>
  <si>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</si>
  <si>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</si>
  <si>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</si>
  <si>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</si>
  <si>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</si>
  <si>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</si>
  <si>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</si>
  <si>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</si>
  <si>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</si>
  <si>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</si>
  <si>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</si>
  <si>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</si>
  <si>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</si>
  <si>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</si>
  <si>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</si>
  <si>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</si>
  <si>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</si>
  <si>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</si>
  <si>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</si>
  <si>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</si>
  <si>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</si>
  <si>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</si>
  <si>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</si>
  <si>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</si>
  <si>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</si>
  <si>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</si>
  <si>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</si>
  <si>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</si>
  <si>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</si>
  <si>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</si>
  <si>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</si>
  <si>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</si>
  <si>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</si>
  <si>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</si>
  <si>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</si>
  <si>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</si>
  <si>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</si>
  <si>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</si>
  <si>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</si>
  <si>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</si>
  <si>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</si>
  <si>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</si>
  <si>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</si>
  <si>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</si>
  <si>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</si>
  <si>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</si>
  <si>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</si>
  <si>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</si>
  <si>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</si>
  <si>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</si>
  <si>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</si>
  <si>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</si>
  <si>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</si>
  <si>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</si>
  <si>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</si>
  <si>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</si>
  <si>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</si>
  <si>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</si>
  <si>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</si>
  <si>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</si>
  <si>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</si>
  <si>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</si>
  <si>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</si>
  <si>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</si>
  <si>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</si>
  <si>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</si>
  <si>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</si>
  <si>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</si>
  <si>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</si>
  <si>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</si>
  <si>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</si>
  <si>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</si>
  <si>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</si>
  <si>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</si>
  <si>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</si>
  <si>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</si>
  <si>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</si>
  <si>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</si>
  <si>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</si>
  <si>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</si>
  <si>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</si>
  <si>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</si>
  <si>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</si>
  <si>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</si>
  <si>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</si>
  <si>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</si>
  <si>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</si>
  <si>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</si>
  <si>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</si>
  <si>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</si>
  <si>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</si>
  <si>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</si>
  <si>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</si>
  <si>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</si>
  <si>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</si>
  <si>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</si>
  <si>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</si>
  <si>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</si>
  <si>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</si>
  <si>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</si>
  <si>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</si>
  <si>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</si>
  <si>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</si>
  <si>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</si>
  <si>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</si>
  <si>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</si>
  <si>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</si>
  <si>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</si>
  <si>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</si>
  <si>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</si>
  <si>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</si>
  <si>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</si>
  <si>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</si>
  <si>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</si>
  <si>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</si>
  <si>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</si>
  <si>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</si>
  <si>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</si>
  <si>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</si>
  <si>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</si>
  <si>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</si>
  <si>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</si>
  <si>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</si>
  <si>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</si>
  <si>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</si>
  <si>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</si>
  <si>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</si>
  <si>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</si>
  <si>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</si>
  <si>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</si>
  <si>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</si>
  <si>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</si>
  <si>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</si>
  <si>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</si>
  <si>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</si>
  <si>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</si>
  <si>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</si>
  <si>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</si>
  <si>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</si>
  <si>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</si>
  <si>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</si>
  <si>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</si>
  <si>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</si>
  <si>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</si>
  <si>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</si>
  <si>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</si>
  <si>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</si>
  <si>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</si>
  <si>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</si>
  <si>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</si>
  <si>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</si>
  <si>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</si>
  <si>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</si>
  <si>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</si>
  <si>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</si>
  <si>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</si>
  <si>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</si>
  <si>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</si>
  <si>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</si>
  <si>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</si>
  <si>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</si>
  <si>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</si>
  <si>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</si>
  <si>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</si>
  <si>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</si>
  <si>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</si>
  <si>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</si>
  <si>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</si>
  <si>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</si>
  <si>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</si>
  <si>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</si>
  <si>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</si>
  <si>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</si>
  <si>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</si>
  <si>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</si>
  <si>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</si>
  <si>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</si>
  <si>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</si>
  <si>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</si>
  <si>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</si>
  <si>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</si>
  <si>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</si>
  <si>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</si>
  <si>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</si>
  <si>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</si>
  <si>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</si>
  <si>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</si>
  <si>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</si>
  <si>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</si>
  <si>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</si>
  <si>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</si>
  <si>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</si>
  <si>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</si>
  <si>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</si>
  <si>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</si>
  <si>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</si>
  <si>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</si>
  <si>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</si>
  <si>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</si>
  <si>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</si>
  <si>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</si>
  <si>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</si>
  <si>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</si>
  <si>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</si>
  <si>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</si>
  <si>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</si>
  <si>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</si>
  <si>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</si>
  <si>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</si>
  <si>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</si>
  <si>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</si>
  <si>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</si>
  <si>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</si>
  <si>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</si>
  <si>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</si>
  <si>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</si>
  <si>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</si>
  <si>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</si>
  <si>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</si>
  <si>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</si>
  <si>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</si>
  <si>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</si>
  <si>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</si>
  <si>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</si>
  <si>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</si>
  <si>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</si>
  <si>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</si>
  <si>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</si>
  <si>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</si>
  <si>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</si>
  <si>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</si>
  <si>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</si>
  <si>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</si>
  <si>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</si>
  <si>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</si>
  <si>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</si>
  <si>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</si>
  <si>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</si>
  <si>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</si>
  <si>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</si>
  <si>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</si>
  <si>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</si>
  <si>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</si>
  <si>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</si>
  <si>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</si>
  <si>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</si>
  <si>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</si>
  <si>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</si>
  <si>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</si>
  <si>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</si>
  <si>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</si>
  <si>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</si>
  <si>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</si>
  <si>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</si>
  <si>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</si>
  <si>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</si>
  <si>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</si>
  <si>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</si>
  <si>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</si>
  <si>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</si>
  <si>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</si>
  <si>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</si>
  <si>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</si>
  <si>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</si>
  <si>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</si>
  <si>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</si>
  <si>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</si>
  <si>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</si>
  <si>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</si>
  <si>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</si>
  <si>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</si>
  <si>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</si>
  <si>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</si>
  <si>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</si>
  <si>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</si>
  <si>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</si>
  <si>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</si>
  <si>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</si>
  <si>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</si>
  <si>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</si>
  <si>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</si>
  <si>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</si>
  <si>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</si>
  <si>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</si>
  <si>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</si>
  <si>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</si>
  <si>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</si>
  <si>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</si>
  <si>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</si>
  <si>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</si>
  <si>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</si>
  <si>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</si>
  <si>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</si>
  <si>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</si>
  <si>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</si>
  <si>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</si>
  <si>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</si>
  <si>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</si>
  <si>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</si>
  <si>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</si>
  <si>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</si>
  <si>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</si>
  <si>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</si>
  <si>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</si>
  <si>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</si>
  <si>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</si>
  <si>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</si>
  <si>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</si>
  <si>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</si>
  <si>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</si>
  <si>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</si>
  <si>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</si>
  <si>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</si>
  <si>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</si>
  <si>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</si>
  <si>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</si>
  <si>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</si>
  <si>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</si>
  <si>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</si>
  <si>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</si>
  <si>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</si>
  <si>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</si>
  <si>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</si>
  <si>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</si>
  <si>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</si>
  <si>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</si>
  <si>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</si>
  <si>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</si>
  <si>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</si>
  <si>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</si>
  <si>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</si>
  <si>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</si>
  <si>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</si>
  <si>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</si>
  <si>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</si>
  <si>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</si>
  <si>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</si>
  <si>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</si>
  <si>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</si>
  <si>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</si>
  <si>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</si>
  <si>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</si>
  <si>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</si>
  <si>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</si>
  <si>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</si>
  <si>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</si>
  <si>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</si>
  <si>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</si>
  <si>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</si>
  <si>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</si>
  <si>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</si>
  <si>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</si>
  <si>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</si>
  <si>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</si>
  <si>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</si>
  <si>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</si>
  <si>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</si>
  <si>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</si>
  <si>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</si>
  <si>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</si>
  <si>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</si>
  <si>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</si>
  <si>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</si>
  <si>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</si>
  <si>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</si>
  <si>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</si>
  <si>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</si>
  <si>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</si>
  <si>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</si>
  <si>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</si>
  <si>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</si>
  <si>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</si>
  <si>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</si>
  <si>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</si>
  <si>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</si>
  <si>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</si>
  <si>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</si>
  <si>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</si>
  <si>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</si>
  <si>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</si>
  <si>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</si>
  <si>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</si>
  <si>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</si>
  <si>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</si>
  <si>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</si>
  <si>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</si>
  <si>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</si>
  <si>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</si>
  <si>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</si>
  <si>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</si>
  <si>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</si>
  <si>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</si>
  <si>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</si>
  <si>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</si>
  <si>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</si>
  <si>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</si>
  <si>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</si>
  <si>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</si>
  <si>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</si>
  <si>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</si>
  <si>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</si>
  <si>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</si>
  <si>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</si>
  <si>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</si>
  <si>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</si>
  <si>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</si>
  <si>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</si>
  <si>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</si>
  <si>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</si>
  <si>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</si>
  <si>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</si>
  <si>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</si>
  <si>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</si>
  <si>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</si>
  <si>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</si>
  <si>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</si>
  <si>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</si>
  <si>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</si>
  <si>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</si>
  <si>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</si>
  <si>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</si>
  <si>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</si>
  <si>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</si>
  <si>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</si>
  <si>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</si>
  <si>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</si>
  <si>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</si>
  <si>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</si>
  <si>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</si>
  <si>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</si>
  <si>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</si>
  <si>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</si>
  <si>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</si>
  <si>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</si>
  <si>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</si>
  <si>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</si>
  <si>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</si>
  <si>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</si>
  <si>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</si>
  <si>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</si>
  <si>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</si>
  <si>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</si>
  <si>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</si>
  <si>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</si>
  <si>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</si>
  <si>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</si>
  <si>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</si>
  <si>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</si>
  <si>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</si>
  <si>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</si>
  <si>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</si>
  <si>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</si>
  <si>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</si>
  <si>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</si>
  <si>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</si>
  <si>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</si>
  <si>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</si>
  <si>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</si>
  <si>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</si>
  <si>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</si>
  <si>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</si>
  <si>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</si>
  <si>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</si>
  <si>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</si>
  <si>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</si>
  <si>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</si>
  <si>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</si>
  <si>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</si>
  <si>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</si>
  <si>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</si>
  <si>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</si>
  <si>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</si>
  <si>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</si>
  <si>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</si>
  <si>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</si>
  <si>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</si>
  <si>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</si>
  <si>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</si>
  <si>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</si>
  <si>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</si>
  <si>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</si>
  <si>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</si>
  <si>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</si>
  <si>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</si>
  <si>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</si>
  <si>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</si>
  <si>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</si>
  <si>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</si>
  <si>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</si>
  <si>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</si>
  <si>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</si>
  <si>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</si>
  <si>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</si>
  <si>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</si>
  <si>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</si>
  <si>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</si>
  <si>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</si>
  <si>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</si>
  <si>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</si>
  <si>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</si>
  <si>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</si>
  <si>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</si>
  <si>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</si>
  <si>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</si>
  <si>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</si>
  <si>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</si>
  <si>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</si>
  <si>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</si>
  <si>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</si>
  <si>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</si>
  <si>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</si>
  <si>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</si>
  <si>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</si>
  <si>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</si>
  <si>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</si>
  <si>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</si>
  <si>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</si>
  <si>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</si>
  <si>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</si>
  <si>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</si>
  <si>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</si>
  <si>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</si>
  <si>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</si>
  <si>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</si>
  <si>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</si>
  <si>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</si>
  <si>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</si>
  <si>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</si>
  <si>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</si>
  <si>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</si>
  <si>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</si>
  <si>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</si>
  <si>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</si>
  <si>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</si>
  <si>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</si>
  <si>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</si>
  <si>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</si>
  <si>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</si>
  <si>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</si>
  <si>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</si>
  <si>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</si>
  <si>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</si>
  <si>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</si>
  <si>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</si>
  <si>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</si>
  <si>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</si>
  <si>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</si>
  <si>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</si>
  <si>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</si>
  <si>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</si>
  <si>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</si>
  <si>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</si>
  <si>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</si>
  <si>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</si>
  <si>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</si>
  <si>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</si>
  <si>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</si>
  <si>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</si>
  <si>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</si>
  <si>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</si>
  <si>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</si>
  <si>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</si>
  <si>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</si>
  <si>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</si>
  <si>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</si>
  <si>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</si>
  <si>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</si>
  <si>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</si>
  <si>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</si>
  <si>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</si>
  <si>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</si>
  <si>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</si>
  <si>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</si>
  <si>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</si>
  <si>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</si>
  <si>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</si>
  <si>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</si>
  <si>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</si>
  <si>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</si>
  <si>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</si>
  <si>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</si>
  <si>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</si>
  <si>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</si>
  <si>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</si>
  <si>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</si>
  <si>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</si>
  <si>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</si>
  <si>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</si>
  <si>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</si>
  <si>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</si>
  <si>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</si>
  <si>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</si>
  <si>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</si>
  <si>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</si>
  <si>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</si>
  <si>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</si>
  <si>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</si>
  <si>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</si>
  <si>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</si>
  <si>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</si>
  <si>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</si>
  <si>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</si>
  <si>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</si>
  <si>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</si>
  <si>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</si>
  <si>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</si>
  <si>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</si>
  <si>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</si>
  <si>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</si>
  <si>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</si>
  <si>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</si>
  <si>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</si>
  <si>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</si>
  <si>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</si>
  <si>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</si>
  <si>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</si>
  <si>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</si>
  <si>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</si>
  <si>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</si>
  <si>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</si>
  <si>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</si>
  <si>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</si>
  <si>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</si>
  <si>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</si>
  <si>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</si>
  <si>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</si>
  <si>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</si>
  <si>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</si>
  <si>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</si>
  <si>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</si>
  <si>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</si>
  <si>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</si>
  <si>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</si>
  <si>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</si>
  <si>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</si>
  <si>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</si>
  <si>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</si>
  <si>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</si>
  <si>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</si>
  <si>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</si>
  <si>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</si>
  <si>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</si>
  <si>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</si>
  <si>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</si>
  <si>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</si>
  <si>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</si>
  <si>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</si>
  <si>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</si>
  <si>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</si>
  <si>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</si>
  <si>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</si>
  <si>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</si>
  <si>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</si>
  <si>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</si>
  <si>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</si>
  <si>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</si>
  <si>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</si>
  <si>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</si>
  <si>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</si>
  <si>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</si>
  <si>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</si>
  <si>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</si>
  <si>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</si>
  <si>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</si>
  <si>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</si>
  <si>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</si>
  <si>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</si>
  <si>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</si>
  <si>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</si>
  <si>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</si>
  <si>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</si>
  <si>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</si>
  <si>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</si>
  <si>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</si>
  <si>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</si>
  <si>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</si>
  <si>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</si>
  <si>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</si>
  <si>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</si>
  <si>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</si>
  <si>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</si>
  <si>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</si>
  <si>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</si>
  <si>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</si>
  <si>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</si>
  <si>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</si>
  <si>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</si>
  <si>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</si>
  <si>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</si>
  <si>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</si>
  <si>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</si>
  <si>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</si>
  <si>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</si>
  <si>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</si>
  <si>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</si>
  <si>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</si>
  <si>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</si>
  <si>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</si>
  <si>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</si>
  <si>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</si>
  <si>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</si>
  <si>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</si>
  <si>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</si>
  <si>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</si>
  <si>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</si>
  <si>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</si>
  <si>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</si>
  <si>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</si>
  <si>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</si>
  <si>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</si>
  <si>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</si>
  <si>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</si>
  <si>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</si>
  <si>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</si>
  <si>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</si>
  <si>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</si>
  <si>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</si>
  <si>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</si>
  <si>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</si>
  <si>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</si>
  <si>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</si>
  <si>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</si>
  <si>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</si>
  <si>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</si>
  <si>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</si>
  <si>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</si>
  <si>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</si>
  <si>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</si>
  <si>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</si>
  <si>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</si>
  <si>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</si>
  <si>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</si>
  <si>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</si>
  <si>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</si>
  <si>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</si>
  <si>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</si>
  <si>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</si>
  <si>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</si>
  <si>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</si>
  <si>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</si>
  <si>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</si>
  <si>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</si>
  <si>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</si>
  <si>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</si>
  <si>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</si>
  <si>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</si>
  <si>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</si>
  <si>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</si>
  <si>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</si>
  <si>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</si>
  <si>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</si>
  <si>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</si>
  <si>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</si>
  <si>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</si>
  <si>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</si>
  <si>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</si>
  <si>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</si>
  <si>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</si>
  <si>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</si>
  <si>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</si>
  <si>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</si>
  <si>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</si>
  <si>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</si>
  <si>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</si>
  <si>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</si>
  <si>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</si>
  <si>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</si>
  <si>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</si>
  <si>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</si>
  <si>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</si>
  <si>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</si>
  <si>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</si>
  <si>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</si>
  <si>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</si>
  <si>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</si>
  <si>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</si>
  <si>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</si>
  <si>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</si>
  <si>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</si>
  <si>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</si>
  <si>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</si>
  <si>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</si>
  <si>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</si>
  <si>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</si>
  <si>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</si>
  <si>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</si>
  <si>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</si>
  <si>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</si>
  <si>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</si>
  <si>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</si>
  <si>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</si>
  <si>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</si>
  <si>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</si>
  <si>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</si>
  <si>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</si>
  <si>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</si>
  <si>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</si>
  <si>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</si>
  <si>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</si>
  <si>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</si>
  <si>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</si>
  <si>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</si>
  <si>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</si>
  <si>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</si>
  <si>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</si>
  <si>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</si>
  <si>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</si>
  <si>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</si>
  <si>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</si>
  <si>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</si>
  <si>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</si>
  <si>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</si>
  <si>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</si>
  <si>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</si>
  <si>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</si>
  <si>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</si>
  <si>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</si>
  <si>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</si>
  <si>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</si>
  <si>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</si>
  <si>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</si>
  <si>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</si>
  <si>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</si>
  <si>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</si>
  <si>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</si>
  <si>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</si>
  <si>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</si>
  <si>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</si>
  <si>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</si>
  <si>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</si>
  <si>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</si>
  <si>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</si>
  <si>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</si>
  <si>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</si>
  <si>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</si>
  <si>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</si>
  <si>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</si>
  <si>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</si>
  <si>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</si>
  <si>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</si>
  <si>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</si>
  <si>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</si>
  <si>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</si>
  <si>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</si>
  <si>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</si>
  <si>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</si>
  <si>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</si>
  <si>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</si>
  <si>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</si>
  <si>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</si>
  <si>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</si>
  <si>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</si>
  <si>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</si>
  <si>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</si>
  <si>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</si>
  <si>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</si>
  <si>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</si>
  <si>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</si>
  <si>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</si>
  <si>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</si>
  <si>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</si>
  <si>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</si>
  <si>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</si>
  <si>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</si>
  <si>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</si>
  <si>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</si>
  <si>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</si>
  <si>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</si>
  <si>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</si>
  <si>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</si>
  <si>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</si>
  <si>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</si>
  <si>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</si>
  <si>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</si>
  <si>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</si>
  <si>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</si>
  <si>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</si>
  <si>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</si>
  <si>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</si>
  <si>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</si>
  <si>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</si>
  <si>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</si>
  <si>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</si>
  <si>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</si>
  <si>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</si>
  <si>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</si>
  <si>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</si>
  <si>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</si>
  <si>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</si>
  <si>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</si>
  <si>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</si>
  <si>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</si>
  <si>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</si>
  <si>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</si>
  <si>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</si>
  <si>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</si>
  <si>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</si>
  <si>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</si>
  <si>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</si>
  <si>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</si>
  <si>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</si>
  <si>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</si>
  <si>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</si>
  <si>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</si>
  <si>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</si>
  <si>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</si>
  <si>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</si>
  <si>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</si>
  <si>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</si>
  <si>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</si>
  <si>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</si>
  <si>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</si>
  <si>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</si>
  <si>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</si>
  <si>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</si>
  <si>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</si>
  <si>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</si>
  <si>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</si>
  <si>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</si>
  <si>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</si>
  <si>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</si>
  <si>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</si>
  <si>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</si>
  <si>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</si>
  <si>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</si>
  <si>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</si>
  <si>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</si>
  <si>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</si>
  <si>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</si>
  <si>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</si>
  <si>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</si>
  <si>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</si>
  <si>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</si>
  <si>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</si>
  <si>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</si>
  <si>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</si>
  <si>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</si>
  <si>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</si>
  <si>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</si>
  <si>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</si>
  <si>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</si>
  <si>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</si>
  <si>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</si>
  <si>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</si>
  <si>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</si>
  <si>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</si>
  <si>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</si>
  <si>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</si>
  <si>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</si>
  <si>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</si>
  <si>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</si>
  <si>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</si>
  <si>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</si>
  <si>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</si>
  <si>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</si>
  <si>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</si>
  <si>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</si>
  <si>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</si>
  <si>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</si>
  <si>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</si>
  <si>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</si>
  <si>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</si>
  <si>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</si>
  <si>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</si>
  <si>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</si>
  <si>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</si>
  <si>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</si>
  <si>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</si>
  <si>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</si>
  <si>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</si>
  <si>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</si>
  <si>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</si>
  <si>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</si>
  <si>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</si>
  <si>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</si>
  <si>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</si>
  <si>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</si>
  <si>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</si>
  <si>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</si>
  <si>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</si>
  <si>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</si>
  <si>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</si>
  <si>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</si>
  <si>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</si>
  <si>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</si>
  <si>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</si>
  <si>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</si>
  <si>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</si>
  <si>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</si>
  <si>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</si>
  <si>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</si>
  <si>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</si>
  <si>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</si>
  <si>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</si>
  <si>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</si>
  <si>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</si>
  <si>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</si>
  <si>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</si>
  <si>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</si>
  <si>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</si>
  <si>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</si>
  <si>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</si>
  <si>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</si>
  <si>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</si>
  <si>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</si>
  <si>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</si>
  <si>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</si>
  <si>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</si>
  <si>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</si>
  <si>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</si>
  <si>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</si>
  <si>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</si>
  <si>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</si>
  <si>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</si>
  <si>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</si>
  <si>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</si>
  <si>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</si>
  <si>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</si>
  <si>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</si>
  <si>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</si>
  <si>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</si>
  <si>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</si>
  <si>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</si>
  <si>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</si>
  <si>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</si>
  <si>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</si>
  <si>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</si>
  <si>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</si>
  <si>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</si>
  <si>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</si>
  <si>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</si>
  <si>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</si>
  <si>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</si>
  <si>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</si>
  <si>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</si>
  <si>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</si>
  <si>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</si>
  <si>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</si>
  <si>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</si>
  <si>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</si>
  <si>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</si>
  <si>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</si>
  <si>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</si>
  <si>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</si>
  <si>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</si>
  <si>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</si>
  <si>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</si>
  <si>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</si>
  <si>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</si>
  <si>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</si>
  <si>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</si>
  <si>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</si>
  <si>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</si>
  <si>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</si>
  <si>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</si>
  <si>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</si>
  <si>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</si>
  <si>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</si>
  <si>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</si>
  <si>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</si>
  <si>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</si>
  <si>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</si>
  <si>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</si>
  <si>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</si>
  <si>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</si>
  <si>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</si>
  <si>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</si>
  <si>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</si>
  <si>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</si>
  <si>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</si>
  <si>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</si>
  <si>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</si>
  <si>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</si>
  <si>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</si>
  <si>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</si>
  <si>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</si>
  <si>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</si>
  <si>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</si>
  <si>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</si>
  <si>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</si>
  <si>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</si>
  <si>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</si>
  <si>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</si>
  <si>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</si>
  <si>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</si>
  <si>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</si>
  <si>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</si>
  <si>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</si>
  <si>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</si>
  <si>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</si>
  <si>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</si>
  <si>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</si>
  <si>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</si>
  <si>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</si>
  <si>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</si>
  <si>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</si>
  <si>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</si>
  <si>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</si>
  <si>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</si>
  <si>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</si>
  <si>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</si>
  <si>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</si>
  <si>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</si>
  <si>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</si>
  <si>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</si>
  <si>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</si>
  <si>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</si>
  <si>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</si>
  <si>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</si>
  <si>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</si>
  <si>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</si>
  <si>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</si>
  <si>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</si>
  <si>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</si>
  <si>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</si>
  <si>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</si>
  <si>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</si>
  <si>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</si>
  <si>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</si>
  <si>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</si>
  <si>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</si>
  <si>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</si>
  <si>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</si>
  <si>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</si>
  <si>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</si>
  <si>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</si>
  <si>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</si>
  <si>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</si>
  <si>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</si>
  <si>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</si>
  <si>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</si>
  <si>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</si>
  <si>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</si>
  <si>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</si>
  <si>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</si>
  <si>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</si>
  <si>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</si>
  <si>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</si>
  <si>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</si>
  <si>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</si>
  <si>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</si>
  <si>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</si>
  <si>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</si>
  <si>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</si>
  <si>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</si>
  <si>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</si>
  <si>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</si>
  <si>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</si>
  <si>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</si>
  <si>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</si>
  <si>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</si>
  <si>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</si>
  <si>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</si>
  <si>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</si>
  <si>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</si>
  <si>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</si>
  <si>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</si>
  <si>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</si>
  <si>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</si>
  <si>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</si>
  <si>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</si>
  <si>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</si>
  <si>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</si>
  <si>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</si>
  <si>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</si>
  <si>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</si>
  <si>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</si>
  <si>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</si>
  <si>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</si>
  <si>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</si>
  <si>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</si>
  <si>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</si>
  <si>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</si>
  <si>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</si>
  <si>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</si>
  <si>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</si>
  <si>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</si>
  <si>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</si>
  <si>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</si>
  <si>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</si>
  <si>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</si>
  <si>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</si>
  <si>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</si>
  <si>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</si>
  <si>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</si>
  <si>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</si>
  <si>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</si>
  <si>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</si>
  <si>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</si>
  <si>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</si>
  <si>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</si>
  <si>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</si>
  <si>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</si>
  <si>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</si>
  <si>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</si>
  <si>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</si>
  <si>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</si>
  <si>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</si>
  <si>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</si>
  <si>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</si>
  <si>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</si>
  <si>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</si>
  <si>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</si>
  <si>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</si>
  <si>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</si>
  <si>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</si>
  <si>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</si>
  <si>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</si>
  <si>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</si>
  <si>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</si>
  <si>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</si>
  <si>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</si>
  <si>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</si>
  <si>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</si>
  <si>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</si>
  <si>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</si>
  <si>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</si>
  <si>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</si>
  <si>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</si>
  <si>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</si>
  <si>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</si>
  <si>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</si>
  <si>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</si>
  <si>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</si>
  <si>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</si>
  <si>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</si>
  <si>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</si>
  <si>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</si>
  <si>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</si>
  <si>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</si>
  <si>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</si>
  <si>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</si>
  <si>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</si>
  <si>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</si>
  <si>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</si>
  <si>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</si>
  <si>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</si>
  <si>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</si>
  <si>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</si>
  <si>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</si>
  <si>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</si>
  <si>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</si>
  <si>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</si>
  <si>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</si>
  <si>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</si>
  <si>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</si>
  <si>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</si>
  <si>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</si>
  <si>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</si>
  <si>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</si>
  <si>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</si>
  <si>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</si>
  <si>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</si>
  <si>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</si>
  <si>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</si>
  <si>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</si>
  <si>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</si>
  <si>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</si>
  <si>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</si>
  <si>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</si>
  <si>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</si>
  <si>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</si>
  <si>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</si>
  <si>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</si>
  <si>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</si>
  <si>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</si>
  <si>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</si>
  <si>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</si>
  <si>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</si>
  <si>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</si>
  <si>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</si>
  <si>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</si>
  <si>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</si>
  <si>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</si>
  <si>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</si>
  <si>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</si>
  <si>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</si>
  <si>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</si>
  <si>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</si>
  <si>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</si>
  <si>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</si>
  <si>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</si>
  <si>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</si>
  <si>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</si>
  <si>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</si>
  <si>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</si>
  <si>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</si>
  <si>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</si>
  <si>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</si>
  <si>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</si>
  <si>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</si>
  <si>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</si>
  <si>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</si>
  <si>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</si>
  <si>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</si>
  <si>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</si>
  <si>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</si>
  <si>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</si>
  <si>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</si>
  <si>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</si>
  <si>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</si>
  <si>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</si>
  <si>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</si>
  <si>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</si>
  <si>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</si>
  <si>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</si>
  <si>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</si>
  <si>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</si>
  <si>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</si>
  <si>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</si>
  <si>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</si>
  <si>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</si>
  <si>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</si>
  <si>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</si>
  <si>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</si>
  <si>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</si>
  <si>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</si>
  <si>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</si>
  <si>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</si>
  <si>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</si>
  <si>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</si>
  <si>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</si>
  <si>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</si>
  <si>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</si>
  <si>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</si>
  <si>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</si>
  <si>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</si>
  <si>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</si>
  <si>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</si>
  <si>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</si>
  <si>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</si>
  <si>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</si>
  <si>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</si>
  <si>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</si>
  <si>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</si>
  <si>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</si>
  <si>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</si>
  <si>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</si>
  <si>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</si>
  <si>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</si>
  <si>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</si>
  <si>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</si>
  <si>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</si>
  <si>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</si>
  <si>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</si>
  <si>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</si>
  <si>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</si>
  <si>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</si>
  <si>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</si>
  <si>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</si>
  <si>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</si>
  <si>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</si>
  <si>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</si>
  <si>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</si>
  <si>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</si>
  <si>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</si>
  <si>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</si>
  <si>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</si>
  <si>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</si>
  <si>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</si>
  <si>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</si>
  <si>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</si>
  <si>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</si>
  <si>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</si>
  <si>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</si>
  <si>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</si>
  <si>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</si>
  <si>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</si>
  <si>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</si>
  <si>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</si>
  <si>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</si>
  <si>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</si>
  <si>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</si>
  <si>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</si>
  <si>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</si>
  <si>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</si>
  <si>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</si>
  <si>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</si>
  <si>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</si>
  <si>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</si>
  <si>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</si>
  <si>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</si>
  <si>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</si>
  <si>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</si>
  <si>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</si>
  <si>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</si>
  <si>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</si>
  <si>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</si>
  <si>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</si>
  <si>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</si>
  <si>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</si>
  <si>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</si>
  <si>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</si>
  <si>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</si>
  <si>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</si>
  <si>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</si>
  <si>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</si>
  <si>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</si>
  <si>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</si>
  <si>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</si>
  <si>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</si>
  <si>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</si>
  <si>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</si>
  <si>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</si>
  <si>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</si>
  <si>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</si>
  <si>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</si>
  <si>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</si>
  <si>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</si>
  <si>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</si>
  <si>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</si>
  <si>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</si>
  <si>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</si>
  <si>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</si>
  <si>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</si>
  <si>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</si>
  <si>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</si>
  <si>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</si>
  <si>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</si>
  <si>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</si>
  <si>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</si>
  <si>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</si>
  <si>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</si>
  <si>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</si>
  <si>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</si>
  <si>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</si>
  <si>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</si>
  <si>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</si>
  <si>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</si>
  <si>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</si>
  <si>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</si>
  <si>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</si>
  <si>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</si>
  <si>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</si>
  <si>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</si>
  <si>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</si>
  <si>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</si>
  <si>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</si>
  <si>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</si>
  <si>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</si>
  <si>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</si>
  <si>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</si>
  <si>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</si>
  <si>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</si>
  <si>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</si>
  <si>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</si>
  <si>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</si>
  <si>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</si>
  <si>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</si>
  <si>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</si>
  <si>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</si>
  <si>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</si>
  <si>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</si>
  <si>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</si>
  <si>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</si>
  <si>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</si>
  <si>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</si>
  <si>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</si>
  <si>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</si>
  <si>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</si>
  <si>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</si>
  <si>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</si>
  <si>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</si>
  <si>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</si>
  <si>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</si>
  <si>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</si>
  <si>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</si>
  <si>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</si>
  <si>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</si>
  <si>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</si>
  <si>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</si>
  <si>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</si>
  <si>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</si>
  <si>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</si>
  <si>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</si>
  <si>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</si>
  <si>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</si>
  <si>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</si>
  <si>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</si>
  <si>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</si>
  <si>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</si>
  <si>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</si>
  <si>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</si>
  <si>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</si>
  <si>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</si>
  <si>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</si>
  <si>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</si>
  <si>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</si>
  <si>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</si>
  <si>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</si>
  <si>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</si>
  <si>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</si>
  <si>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</si>
  <si>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</si>
  <si>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</si>
  <si>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</si>
  <si>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</si>
  <si>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</si>
  <si>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</si>
  <si>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</si>
  <si>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</si>
  <si>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</si>
  <si>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</si>
  <si>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</si>
  <si>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</si>
  <si>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</si>
  <si>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</si>
  <si>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</si>
  <si>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</si>
  <si>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</si>
  <si>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</si>
  <si>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</si>
  <si>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</si>
  <si>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</si>
  <si>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</si>
  <si>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</si>
  <si>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</si>
  <si>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</si>
  <si>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</si>
  <si>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</si>
  <si>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</si>
  <si>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</si>
  <si>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</si>
  <si>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</si>
  <si>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</si>
  <si>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</si>
  <si>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</si>
  <si>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</si>
  <si>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</si>
  <si>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</si>
  <si>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</si>
  <si>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</si>
  <si>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</si>
  <si>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</si>
  <si>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</si>
  <si>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</si>
  <si>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</si>
  <si>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</si>
  <si>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</si>
  <si>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</si>
  <si>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</si>
  <si>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</si>
  <si>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</si>
  <si>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</si>
  <si>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</si>
  <si>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</si>
  <si>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</si>
  <si>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</si>
  <si>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</si>
  <si>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</si>
  <si>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</si>
  <si>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</si>
  <si>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</si>
  <si>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</si>
  <si>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</si>
  <si>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</si>
  <si>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</si>
  <si>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</si>
  <si>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</si>
  <si>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</si>
  <si>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</si>
  <si>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</si>
  <si>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</si>
  <si>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</si>
  <si>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</si>
  <si>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</si>
  <si>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</si>
  <si>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</si>
  <si>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</si>
  <si>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</si>
  <si>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</si>
  <si>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</si>
  <si>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</si>
  <si>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</si>
  <si>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</si>
  <si>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</si>
  <si>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</si>
  <si>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</si>
  <si>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</si>
  <si>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</si>
  <si>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</si>
  <si>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</si>
  <si>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</si>
  <si>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</si>
  <si>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</si>
  <si>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</si>
  <si>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</si>
  <si>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</si>
  <si>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</si>
  <si>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</si>
  <si>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</si>
  <si>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</si>
  <si>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</si>
  <si>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</si>
  <si>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</si>
  <si>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</si>
  <si>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</si>
  <si>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</si>
  <si>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</si>
  <si>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</si>
  <si>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</si>
  <si>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</si>
  <si>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</si>
  <si>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</si>
  <si>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</si>
  <si>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</si>
  <si>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</si>
  <si>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</si>
  <si>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</si>
  <si>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</si>
  <si>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</si>
  <si>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</si>
  <si>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</si>
  <si>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</si>
  <si>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</si>
  <si>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</si>
  <si>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</si>
  <si>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</si>
  <si>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</si>
  <si>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</si>
  <si>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</si>
  <si>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</si>
  <si>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</si>
  <si>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</si>
  <si>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</si>
  <si>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</si>
  <si>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</si>
  <si>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</si>
  <si>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</si>
  <si>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</si>
  <si>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</si>
  <si>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</si>
  <si>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</si>
  <si>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</si>
  <si>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</si>
  <si>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</si>
  <si>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</si>
  <si>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</si>
  <si>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</si>
  <si>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</si>
  <si>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</si>
  <si>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</si>
  <si>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</si>
  <si>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</si>
  <si>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</si>
  <si>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</si>
  <si>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</si>
  <si>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</si>
  <si>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</si>
  <si>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</si>
  <si>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</si>
  <si>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</si>
  <si>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</si>
  <si>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</si>
  <si>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</si>
  <si>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</si>
  <si>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</si>
  <si>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</si>
  <si>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</si>
  <si>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</si>
  <si>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</si>
  <si>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</si>
  <si>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</si>
  <si>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</si>
  <si>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</si>
  <si>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</si>
  <si>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</si>
  <si>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</si>
  <si>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</si>
  <si>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</si>
  <si>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</si>
  <si>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</si>
  <si>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</si>
  <si>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</si>
  <si>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</si>
  <si>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</si>
  <si>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</si>
  <si>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</si>
  <si>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</si>
  <si>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</si>
  <si>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</si>
  <si>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</si>
  <si>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</si>
  <si>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</si>
  <si>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</si>
  <si>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</si>
  <si>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</si>
  <si>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</si>
  <si>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</si>
  <si>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</si>
  <si>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</si>
  <si>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</si>
  <si>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</si>
  <si>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</si>
  <si>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</si>
  <si>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</si>
  <si>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</si>
  <si>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</si>
  <si>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</si>
  <si>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</si>
  <si>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</si>
  <si>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</si>
  <si>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</si>
  <si>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</si>
  <si>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</si>
  <si>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</si>
  <si>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</si>
  <si>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</si>
  <si>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</si>
  <si>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</si>
  <si>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</si>
  <si>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</si>
  <si>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</si>
  <si>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</si>
  <si>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</si>
  <si>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</si>
  <si>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</si>
  <si>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</si>
  <si>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</si>
  <si>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</si>
  <si>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</si>
  <si>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</si>
  <si>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</si>
  <si>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</si>
  <si>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</si>
  <si>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</si>
  <si>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</si>
  <si>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</si>
  <si>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</si>
  <si>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</si>
  <si>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</si>
  <si>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</si>
  <si>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</si>
  <si>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</si>
  <si>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</si>
  <si>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</si>
  <si>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</si>
  <si>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</si>
  <si>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</si>
  <si>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</si>
  <si>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</si>
  <si>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</si>
  <si>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</si>
  <si>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</si>
  <si>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</si>
  <si>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</si>
  <si>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</si>
  <si>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</si>
  <si>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</si>
  <si>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</si>
  <si>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</si>
  <si>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</si>
  <si>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</si>
  <si>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</si>
  <si>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</si>
  <si>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</si>
  <si>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</si>
  <si>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</si>
  <si>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</si>
  <si>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</si>
  <si>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</si>
  <si>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</si>
  <si>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</si>
  <si>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</si>
  <si>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</si>
  <si>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</si>
  <si>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</si>
  <si>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</si>
  <si>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</si>
  <si>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</si>
  <si>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</si>
  <si>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</si>
  <si>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</si>
  <si>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</si>
  <si>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</si>
  <si>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</si>
  <si>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</si>
  <si>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</si>
  <si>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</si>
  <si>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</si>
  <si>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</si>
  <si>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</si>
  <si>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</si>
  <si>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</si>
  <si>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</si>
  <si>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</si>
  <si>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</si>
  <si>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</si>
  <si>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</si>
  <si>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</si>
  <si>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</si>
  <si>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</si>
  <si>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</si>
  <si>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</si>
  <si>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</si>
  <si>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</si>
  <si>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</si>
  <si>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</si>
  <si>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</si>
  <si>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</si>
  <si>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</si>
  <si>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</si>
  <si>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</si>
  <si>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</si>
  <si>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</si>
  <si>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</si>
  <si>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</si>
  <si>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</si>
  <si>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</si>
  <si>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</si>
  <si>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</si>
  <si>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</si>
  <si>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</si>
  <si>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</si>
  <si>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</si>
  <si>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</si>
  <si>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</si>
  <si>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</si>
  <si>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</si>
  <si>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</si>
  <si>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</si>
  <si>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</si>
  <si>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</si>
  <si>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</si>
  <si>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</si>
  <si>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</si>
  <si>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</si>
  <si>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</si>
  <si>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</si>
  <si>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</si>
  <si>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</si>
  <si>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</si>
  <si>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</si>
  <si>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</si>
  <si>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</si>
  <si>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</si>
  <si>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</si>
  <si>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</si>
  <si>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</si>
  <si>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</si>
  <si>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</si>
  <si>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</si>
  <si>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</si>
  <si>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</si>
  <si>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</si>
  <si>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</si>
  <si>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</si>
  <si>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</si>
  <si>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</si>
  <si>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</si>
  <si>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</si>
  <si>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</si>
  <si>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</si>
  <si>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</si>
  <si>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</si>
  <si>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</si>
  <si>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</si>
  <si>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</si>
  <si>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</si>
  <si>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</si>
  <si>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</si>
  <si>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</si>
  <si>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</si>
  <si>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</si>
  <si>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</si>
  <si>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</si>
  <si>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</si>
  <si>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</si>
  <si>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</si>
  <si>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</si>
  <si>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</si>
  <si>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</si>
  <si>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</si>
  <si>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</si>
  <si>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</si>
  <si>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</si>
  <si>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</si>
  <si>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</si>
  <si>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</si>
  <si>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</si>
  <si>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</si>
  <si>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</si>
  <si>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</si>
  <si>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</si>
  <si>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</si>
  <si>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</si>
  <si>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</si>
  <si>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</si>
  <si>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</si>
  <si>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</si>
  <si>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</si>
  <si>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</si>
  <si>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</si>
  <si>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</si>
  <si>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</si>
  <si>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</si>
  <si>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</si>
  <si>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</si>
  <si>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</si>
  <si>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</si>
  <si>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</si>
  <si>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</si>
  <si>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</si>
  <si>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</si>
  <si>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</si>
  <si>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</si>
  <si>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</si>
  <si>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</si>
  <si>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</si>
  <si>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</si>
  <si>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</si>
  <si>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</si>
  <si>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</si>
  <si>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</si>
  <si>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</si>
  <si>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</si>
  <si>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</si>
  <si>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</si>
  <si>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</si>
  <si>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</si>
  <si>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</si>
  <si>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</si>
  <si>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</si>
  <si>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</si>
  <si>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</si>
  <si>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</si>
  <si>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</si>
  <si>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</si>
  <si>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</si>
  <si>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</si>
  <si>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</si>
  <si>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</si>
  <si>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</si>
  <si>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</si>
  <si>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</si>
  <si>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</si>
  <si>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</si>
  <si>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</si>
  <si>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</si>
  <si>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</si>
  <si>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</si>
  <si>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</si>
  <si>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</si>
  <si>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</si>
  <si>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</si>
  <si>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</si>
  <si>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</si>
  <si>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</si>
  <si>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</si>
  <si>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</si>
  <si>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</si>
  <si>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</si>
  <si>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</si>
  <si>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</si>
  <si>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</si>
  <si>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</si>
  <si>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</si>
  <si>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</si>
  <si>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</si>
  <si>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</si>
  <si>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</si>
  <si>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</si>
  <si>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</si>
  <si>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</si>
  <si>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</si>
  <si>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</si>
  <si>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</si>
  <si>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</si>
  <si>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</si>
  <si>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</si>
  <si>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</si>
  <si>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</si>
  <si>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</si>
  <si>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</si>
  <si>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</si>
  <si>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</si>
  <si>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</si>
  <si>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</si>
  <si>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</si>
  <si>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</si>
  <si>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</si>
  <si>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</si>
  <si>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</si>
  <si>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</si>
  <si>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</si>
  <si>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</si>
  <si>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</si>
  <si>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</si>
  <si>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</si>
  <si>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</si>
  <si>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</si>
  <si>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</si>
  <si>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</si>
  <si>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</si>
  <si>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</si>
  <si>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</si>
  <si>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</si>
  <si>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</si>
  <si>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</si>
  <si>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</si>
  <si>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</si>
  <si>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</si>
  <si>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</si>
  <si>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</si>
  <si>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</si>
  <si>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</si>
  <si>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</si>
  <si>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</si>
  <si>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</si>
  <si>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</si>
  <si>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</si>
  <si>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</si>
  <si>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</si>
  <si>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</si>
  <si>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</si>
  <si>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</si>
  <si>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</si>
  <si>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</si>
  <si>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</si>
  <si>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</si>
  <si>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</si>
  <si>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</si>
  <si>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</si>
  <si>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</si>
  <si>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</si>
  <si>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</si>
  <si>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</si>
  <si>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</si>
  <si>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</si>
  <si>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</si>
  <si>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</si>
  <si>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</si>
  <si>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</si>
  <si>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</si>
  <si>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</si>
  <si>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</si>
  <si>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</si>
  <si>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</si>
  <si>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</si>
  <si>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</si>
  <si>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</si>
  <si>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</si>
  <si>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</si>
  <si>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</si>
  <si>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</si>
  <si>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</si>
  <si>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</si>
  <si>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</si>
  <si>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</si>
  <si>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</si>
  <si>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</si>
  <si>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</si>
  <si>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</si>
  <si>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</si>
  <si>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</si>
  <si>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</si>
  <si>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</si>
  <si>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</si>
  <si>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</si>
  <si>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</si>
  <si>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</si>
  <si>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</si>
  <si>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</si>
  <si>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</si>
  <si>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</si>
  <si>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</si>
  <si>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</si>
  <si>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</si>
  <si>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</si>
  <si>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</si>
  <si>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</si>
  <si>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</si>
  <si>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</si>
  <si>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</si>
  <si>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</si>
  <si>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</si>
  <si>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</si>
  <si>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</si>
  <si>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</si>
  <si>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</si>
  <si>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</si>
  <si>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</si>
  <si>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</si>
  <si>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</si>
  <si>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</si>
  <si>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</si>
  <si>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</si>
  <si>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</si>
  <si>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</si>
  <si>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</si>
  <si>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</si>
  <si>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</si>
  <si>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</si>
  <si>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</si>
  <si>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</si>
  <si>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</si>
  <si>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</si>
  <si>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</si>
  <si>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</si>
  <si>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</si>
  <si>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</si>
  <si>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</si>
  <si>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</si>
  <si>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</si>
  <si>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</si>
  <si>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</si>
  <si>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</si>
  <si>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</si>
  <si>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</si>
  <si>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</si>
  <si>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</si>
  <si>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</si>
  <si>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</si>
  <si>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</si>
  <si>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</si>
  <si>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</si>
  <si>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</si>
  <si>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</si>
  <si>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</si>
  <si>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</si>
  <si>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</si>
  <si>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</si>
  <si>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</si>
  <si>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</si>
  <si>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</si>
  <si>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</si>
  <si>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</si>
  <si>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</si>
  <si>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</si>
  <si>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</si>
  <si>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</si>
  <si>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</si>
  <si>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</si>
  <si>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</si>
  <si>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</si>
  <si>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</si>
  <si>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</si>
  <si>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</si>
  <si>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</si>
  <si>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</si>
  <si>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</si>
  <si>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</si>
  <si>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</si>
  <si>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</si>
  <si>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</si>
  <si>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</si>
  <si>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</si>
  <si>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</si>
  <si>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</si>
  <si>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</si>
  <si>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</si>
  <si>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</si>
  <si>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</si>
  <si>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</si>
  <si>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</si>
  <si>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</si>
  <si>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</si>
  <si>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</si>
  <si>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</si>
  <si>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</si>
  <si>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</si>
  <si>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</si>
  <si>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</si>
  <si>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</si>
  <si>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</si>
  <si>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</si>
  <si>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</si>
  <si>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</si>
  <si>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</si>
  <si>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</si>
  <si>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</si>
  <si>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</si>
  <si>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</si>
  <si>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</si>
  <si>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</si>
  <si>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</si>
  <si>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</si>
  <si>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</si>
  <si>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</si>
  <si>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</si>
  <si>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</si>
  <si>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</si>
  <si>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</si>
  <si>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</si>
  <si>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</si>
  <si>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</si>
  <si>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</si>
  <si>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</si>
  <si>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</si>
  <si>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</si>
  <si>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</si>
  <si>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</si>
  <si>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</si>
  <si>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</si>
  <si>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</si>
  <si>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</si>
  <si>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</si>
  <si>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</si>
  <si>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</si>
  <si>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</si>
  <si>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</si>
  <si>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</si>
  <si>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</si>
  <si>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</si>
  <si>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</si>
  <si>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</si>
  <si>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</si>
  <si>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</si>
  <si>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</si>
  <si>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</si>
  <si>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</si>
  <si>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</si>
  <si>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</si>
  <si>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</si>
  <si>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</si>
  <si>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</si>
  <si>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</si>
  <si>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</si>
  <si>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</si>
  <si>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</si>
  <si>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</si>
  <si>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</si>
  <si>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</si>
  <si>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</si>
  <si>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</si>
  <si>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</si>
  <si>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</si>
  <si>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</si>
  <si>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</si>
  <si>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</si>
  <si>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</si>
  <si>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</si>
  <si>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</si>
  <si>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</si>
  <si>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</si>
  <si>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</si>
  <si>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</si>
  <si>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</si>
  <si>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</si>
  <si>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</si>
  <si>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</si>
  <si>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</si>
  <si>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</si>
  <si>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</si>
  <si>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</si>
  <si>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</si>
  <si>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</si>
  <si>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</si>
  <si>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</si>
  <si>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</si>
  <si>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</si>
  <si>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</si>
  <si>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</si>
  <si>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</si>
  <si>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</si>
  <si>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</si>
  <si>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</si>
  <si>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</si>
  <si>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</si>
  <si>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</si>
  <si>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</si>
  <si>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</si>
  <si>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</si>
  <si>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</si>
  <si>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</si>
  <si>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</si>
  <si>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</si>
  <si>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</si>
  <si>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</si>
  <si>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</si>
  <si>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</si>
  <si>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</si>
  <si>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</si>
  <si>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</si>
  <si>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</si>
  <si>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</si>
  <si>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</si>
  <si>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</si>
  <si>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</si>
  <si>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</si>
  <si>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</si>
  <si>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</si>
  <si>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</si>
  <si>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</si>
  <si>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</si>
  <si>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</si>
  <si>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</si>
  <si>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</si>
  <si>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</si>
  <si>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</si>
  <si>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</si>
  <si>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</si>
  <si>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</si>
  <si>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</si>
  <si>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</si>
  <si>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</si>
  <si>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</si>
  <si>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</si>
  <si>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</si>
  <si>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</si>
  <si>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</si>
  <si>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</si>
  <si>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</si>
  <si>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</si>
  <si>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</si>
  <si>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</si>
  <si>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</si>
  <si>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</si>
  <si>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</si>
  <si>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</si>
  <si>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</si>
  <si>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</si>
  <si>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</si>
  <si>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</si>
  <si>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</si>
  <si>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</si>
  <si>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</si>
  <si>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</si>
  <si>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</si>
  <si>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</si>
  <si>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</si>
  <si>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</si>
  <si>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</si>
  <si>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</si>
  <si>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</si>
  <si>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</si>
  <si>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</si>
  <si>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</si>
  <si>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</si>
  <si>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</si>
  <si>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</si>
  <si>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</si>
  <si>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</si>
  <si>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</si>
  <si>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</si>
  <si>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</si>
  <si>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</si>
  <si>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</si>
  <si>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</si>
  <si>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</si>
  <si>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</si>
  <si>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</si>
  <si>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</si>
  <si>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</si>
  <si>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</si>
  <si>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</si>
  <si>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</si>
  <si>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</si>
  <si>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</si>
  <si>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</si>
  <si>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</si>
  <si>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</si>
  <si>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</si>
  <si>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</si>
  <si>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</si>
  <si>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</si>
  <si>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</si>
  <si>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</si>
  <si>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</si>
  <si>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</si>
  <si>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</si>
  <si>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</si>
  <si>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</si>
  <si>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</si>
  <si>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</si>
  <si>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</si>
  <si>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</si>
  <si>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</si>
  <si>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</si>
  <si>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</si>
  <si>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</si>
  <si>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</si>
  <si>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</si>
  <si>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</si>
  <si>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</si>
  <si>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</si>
  <si>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</si>
  <si>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</si>
  <si>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</si>
  <si>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</si>
  <si>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</si>
  <si>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</si>
  <si>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</si>
  <si>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</si>
  <si>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</si>
  <si>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</si>
  <si>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</si>
  <si>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</si>
  <si>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</si>
  <si>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</si>
  <si>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</si>
  <si>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</si>
  <si>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</si>
  <si>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</si>
  <si>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</si>
  <si>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</si>
  <si>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</si>
  <si>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</si>
  <si>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</si>
  <si>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</si>
  <si>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</si>
  <si>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</si>
  <si>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</si>
  <si>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</si>
  <si>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</si>
  <si>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</si>
  <si>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</si>
  <si>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</si>
  <si>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</si>
  <si>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</si>
  <si>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</si>
  <si>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</si>
  <si>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</si>
  <si>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</si>
  <si>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</si>
  <si>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</si>
  <si>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</si>
  <si>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</si>
  <si>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</si>
  <si>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</si>
  <si>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</si>
  <si>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</si>
  <si>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</si>
  <si>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</si>
  <si>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</si>
  <si>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</si>
  <si>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</si>
  <si>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</si>
  <si>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</si>
  <si>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</si>
  <si>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</si>
  <si>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</si>
  <si>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</si>
  <si>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</si>
  <si>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</si>
  <si>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</si>
  <si>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</si>
  <si>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</si>
  <si>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</si>
  <si>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</si>
  <si>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</si>
  <si>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</si>
  <si>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</si>
  <si>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</si>
  <si>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</si>
  <si>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</si>
  <si>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</si>
  <si>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</si>
  <si>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</si>
  <si>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</si>
  <si>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</si>
  <si>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</si>
  <si>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</si>
  <si>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</si>
  <si>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</si>
  <si>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</si>
  <si>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</si>
  <si>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</si>
  <si>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</si>
  <si>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</si>
  <si>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</si>
  <si>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</si>
  <si>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</si>
  <si>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</si>
  <si>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</si>
  <si>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</si>
  <si>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</si>
  <si>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</si>
  <si>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</si>
  <si>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</si>
  <si>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</si>
  <si>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</si>
  <si>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</si>
  <si>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</si>
  <si>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</si>
  <si>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</si>
  <si>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</si>
  <si>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</si>
  <si>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</si>
  <si>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</si>
  <si>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</si>
  <si>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</si>
  <si>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</si>
  <si>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</si>
  <si>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</si>
  <si>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</si>
  <si>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</si>
  <si>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</si>
  <si>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</si>
  <si>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</si>
  <si>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</si>
  <si>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</si>
  <si>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</si>
  <si>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</si>
  <si>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</si>
  <si>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</si>
  <si>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</si>
  <si>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</si>
  <si>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</si>
  <si>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</si>
  <si>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</si>
  <si>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</si>
  <si>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</si>
  <si>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</si>
  <si>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</si>
  <si>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</si>
  <si>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</si>
  <si>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</si>
  <si>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</si>
  <si>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</si>
  <si>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</si>
  <si>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</si>
  <si>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</si>
  <si>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</si>
  <si>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</si>
  <si>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</si>
  <si>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</si>
  <si>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</si>
  <si>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</si>
  <si>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</si>
  <si>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</si>
  <si>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</si>
  <si>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</si>
  <si>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</si>
  <si>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</si>
  <si>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</si>
  <si>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</si>
  <si>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</si>
  <si>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</si>
  <si>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</si>
  <si>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</si>
  <si>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</si>
  <si>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</si>
  <si>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</si>
  <si>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</si>
  <si>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</si>
  <si>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</si>
  <si>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</si>
  <si>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</si>
  <si>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</si>
  <si>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</si>
  <si>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</si>
  <si>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</si>
  <si>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</si>
  <si>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</si>
  <si>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</si>
  <si>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</si>
  <si>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</si>
  <si>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</si>
  <si>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</si>
  <si>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</si>
  <si>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</si>
  <si>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</si>
  <si>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</si>
  <si>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</si>
  <si>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</si>
  <si>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</si>
  <si>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</si>
  <si>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</si>
  <si>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</si>
  <si>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</si>
  <si>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</si>
  <si>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</si>
  <si>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</si>
  <si>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</si>
  <si>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</si>
  <si>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</si>
  <si>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</si>
  <si>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</si>
  <si>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</si>
  <si>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</si>
  <si>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</si>
  <si>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</si>
  <si>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</si>
  <si>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</si>
  <si>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</si>
  <si>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</si>
  <si>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</si>
  <si>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</si>
  <si>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</si>
  <si>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</si>
  <si>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</si>
  <si>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</si>
  <si>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</si>
  <si>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</si>
  <si>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</si>
  <si>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</si>
  <si>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</si>
  <si>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</si>
  <si>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</si>
  <si>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</si>
  <si>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</si>
  <si>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</si>
  <si>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</si>
  <si>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</si>
  <si>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</si>
  <si>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</si>
  <si>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</si>
  <si>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</si>
  <si>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</si>
  <si>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</si>
  <si>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</si>
  <si>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</si>
  <si>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</si>
  <si>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</si>
  <si>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</si>
  <si>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</si>
  <si>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</si>
  <si>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</si>
  <si>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</si>
  <si>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</si>
  <si>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</si>
  <si>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</si>
  <si>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</si>
  <si>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</si>
  <si>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</si>
  <si>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</si>
  <si>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</si>
  <si>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</si>
  <si>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</si>
  <si>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</si>
  <si>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</si>
  <si>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</si>
  <si>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</si>
  <si>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</si>
  <si>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</si>
  <si>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</si>
  <si>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</si>
  <si>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</si>
  <si>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</si>
  <si>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</si>
  <si>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</si>
  <si>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</si>
  <si>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</si>
  <si>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</si>
  <si>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</si>
  <si>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</si>
  <si>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</si>
  <si>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</si>
  <si>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</si>
  <si>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</si>
  <si>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</si>
  <si>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</si>
  <si>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</si>
  <si>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</si>
  <si>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</si>
  <si>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</si>
  <si>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</si>
  <si>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</si>
  <si>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</si>
  <si>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</si>
  <si>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</si>
  <si>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</si>
  <si>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</si>
  <si>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</si>
  <si>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</si>
  <si>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</si>
  <si>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</si>
  <si>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</si>
  <si>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</si>
  <si>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</si>
  <si>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</si>
  <si>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</si>
  <si>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</si>
  <si>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</si>
  <si>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</si>
  <si>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</si>
  <si>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</si>
  <si>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</si>
  <si>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</si>
  <si>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</si>
  <si>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</si>
  <si>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</si>
  <si>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</si>
  <si>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</si>
  <si>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</si>
  <si>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</si>
  <si>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</si>
  <si>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</si>
  <si>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</si>
  <si>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</si>
  <si>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</si>
  <si>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</si>
  <si>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</si>
  <si>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</si>
  <si>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</si>
  <si>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</si>
  <si>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</si>
  <si>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</si>
  <si>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</si>
  <si>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</si>
  <si>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</si>
  <si>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</si>
  <si>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</si>
  <si>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</si>
  <si>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</si>
  <si>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</si>
  <si>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</si>
  <si>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</si>
  <si>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</si>
  <si>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</si>
  <si>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</si>
  <si>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</si>
  <si>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</si>
  <si>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</si>
  <si>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</si>
  <si>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</si>
  <si>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</si>
  <si>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</si>
  <si>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</si>
  <si>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</si>
  <si>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</si>
  <si>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</si>
  <si>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</si>
  <si>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</si>
  <si>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</si>
  <si>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</si>
  <si>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</si>
  <si>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</si>
  <si>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</si>
  <si>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</si>
  <si>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</si>
  <si>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</si>
  <si>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</si>
  <si>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</si>
  <si>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</si>
  <si>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</si>
  <si>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</si>
  <si>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</si>
  <si>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</si>
  <si>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</si>
  <si>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</si>
  <si>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</si>
  <si>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</si>
  <si>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</si>
  <si>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</si>
  <si>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</si>
  <si>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</si>
  <si>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</si>
  <si>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</si>
  <si>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</si>
  <si>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</si>
  <si>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</si>
  <si>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</si>
  <si>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</si>
  <si>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</si>
  <si>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</si>
  <si>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</si>
  <si>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</si>
  <si>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</si>
  <si>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</si>
  <si>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</si>
  <si>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</si>
  <si>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</si>
  <si>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</si>
  <si>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</si>
  <si>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</si>
  <si>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</si>
  <si>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</si>
  <si>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</si>
  <si>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</si>
  <si>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</si>
  <si>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</si>
  <si>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</si>
  <si>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</si>
  <si>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</si>
  <si>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</si>
  <si>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</si>
  <si>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</si>
  <si>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</si>
  <si>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</si>
  <si>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</si>
  <si>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</si>
  <si>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</si>
  <si>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</si>
  <si>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</si>
  <si>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</si>
  <si>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</si>
  <si>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</si>
  <si>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</si>
  <si>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</si>
  <si>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</si>
  <si>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</si>
  <si>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</si>
  <si>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</si>
  <si>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</si>
  <si>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</si>
  <si>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</si>
  <si>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</si>
  <si>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</si>
  <si>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</si>
  <si>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</si>
  <si>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</si>
  <si>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</si>
  <si>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</si>
  <si>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</si>
  <si>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</si>
  <si>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</si>
  <si>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</si>
  <si>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</si>
  <si>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</si>
  <si>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</si>
  <si>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</si>
  <si>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</si>
  <si>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</si>
  <si>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</si>
  <si>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</si>
  <si>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</si>
  <si>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</si>
  <si>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</si>
  <si>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</si>
  <si>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</si>
  <si>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</si>
  <si>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</si>
  <si>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</si>
  <si>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</si>
  <si>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</si>
  <si>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</si>
  <si>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</si>
  <si>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</si>
  <si>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</si>
  <si>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</si>
  <si>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</si>
  <si>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</si>
  <si>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</si>
  <si>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</si>
  <si>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</si>
  <si>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</si>
  <si>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</si>
  <si>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</si>
  <si>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</si>
  <si>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</si>
  <si>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</si>
  <si>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</si>
  <si>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</si>
  <si>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</si>
  <si>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</si>
  <si>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</si>
  <si>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</si>
  <si>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</si>
  <si>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</si>
  <si>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</si>
  <si>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</si>
  <si>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</si>
  <si>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</si>
  <si>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</si>
  <si>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</si>
  <si>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</si>
  <si>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</si>
  <si>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</si>
  <si>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</si>
  <si>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</si>
  <si>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</si>
  <si>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</si>
  <si>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</si>
  <si>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</si>
  <si>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</si>
  <si>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</si>
  <si>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</si>
  <si>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</si>
  <si>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</si>
  <si>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</si>
  <si>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</si>
  <si>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</si>
  <si>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</si>
  <si>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</si>
  <si>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</si>
  <si>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</si>
  <si>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</si>
  <si>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</si>
  <si>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</si>
  <si>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</si>
  <si>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</si>
  <si>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</si>
  <si>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</si>
  <si>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</si>
  <si>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</si>
  <si>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</si>
  <si>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</si>
  <si>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</si>
  <si>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</si>
  <si>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</si>
  <si>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</si>
  <si>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</si>
  <si>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</si>
  <si>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</si>
  <si>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</si>
  <si>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</si>
  <si>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</si>
  <si>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</si>
  <si>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</si>
  <si>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</si>
  <si>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</si>
  <si>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</si>
  <si>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</si>
  <si>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</si>
  <si>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</si>
  <si>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</si>
  <si>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</si>
  <si>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</si>
  <si>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</si>
  <si>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</si>
  <si>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</si>
  <si>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</si>
  <si>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</si>
  <si>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</si>
  <si>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</si>
  <si>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</si>
  <si>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</si>
  <si>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</si>
  <si>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</si>
  <si>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</si>
  <si>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</si>
  <si>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</si>
  <si>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</si>
  <si>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</si>
  <si>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</si>
  <si>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</si>
  <si>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</si>
  <si>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</si>
  <si>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</si>
  <si>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</si>
  <si>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</si>
  <si>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</si>
  <si>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</si>
  <si>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</si>
  <si>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</si>
  <si>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</si>
  <si>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</si>
  <si>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</si>
  <si>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</si>
  <si>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</si>
  <si>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</si>
  <si>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</si>
  <si>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</si>
  <si>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</si>
  <si>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</si>
  <si>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</si>
  <si>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</si>
  <si>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</si>
  <si>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</si>
  <si>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</si>
  <si>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</si>
  <si>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</si>
  <si>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</si>
  <si>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</si>
  <si>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</si>
  <si>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</si>
  <si>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</si>
  <si>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</si>
  <si>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</si>
  <si>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</si>
  <si>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</si>
  <si>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</si>
  <si>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</si>
  <si>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</si>
  <si>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</si>
  <si>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</si>
  <si>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</si>
  <si>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</si>
  <si>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</si>
  <si>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</si>
  <si>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</si>
  <si>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</si>
  <si>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</si>
  <si>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</si>
  <si>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</si>
  <si>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</si>
  <si>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</si>
  <si>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</si>
  <si>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</si>
  <si>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</si>
  <si>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</si>
  <si>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</si>
  <si>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</si>
  <si>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</si>
  <si>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</si>
  <si>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</si>
  <si>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</si>
  <si>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</si>
  <si>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</si>
  <si>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</si>
  <si>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</si>
  <si>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</si>
  <si>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</si>
  <si>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</si>
  <si>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</si>
  <si>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</si>
  <si>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</si>
  <si>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</si>
  <si>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</si>
  <si>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</si>
  <si>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</si>
  <si>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</si>
  <si>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</si>
  <si>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</si>
  <si>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</si>
  <si>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</si>
  <si>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</si>
  <si>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</si>
  <si>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</si>
  <si>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</si>
  <si>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</si>
  <si>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</si>
  <si>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</si>
  <si>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</si>
  <si>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</si>
  <si>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</si>
  <si>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</si>
  <si>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</si>
  <si>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</si>
  <si>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</si>
  <si>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</si>
  <si>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</si>
  <si>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</si>
  <si>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</si>
  <si>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</si>
  <si>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</si>
  <si>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</si>
  <si>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</si>
  <si>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</si>
  <si>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</si>
  <si>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</si>
  <si>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</si>
  <si>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</si>
  <si>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</si>
  <si>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</si>
  <si>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</si>
  <si>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</si>
  <si>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</si>
  <si>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</si>
  <si>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</si>
  <si>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</si>
  <si>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</si>
  <si>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</si>
  <si>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</si>
  <si>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</si>
  <si>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</si>
  <si>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</si>
  <si>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</si>
  <si>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</si>
  <si>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</si>
  <si>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</si>
  <si>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</si>
  <si>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</si>
  <si>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</si>
  <si>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</si>
  <si>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</si>
  <si>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</si>
  <si>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</si>
  <si>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</si>
  <si>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</si>
  <si>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</si>
  <si>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</si>
  <si>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</si>
  <si>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</si>
  <si>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</si>
  <si>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</si>
  <si>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</si>
  <si>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</si>
  <si>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</si>
  <si>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</si>
  <si>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</si>
  <si>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</si>
  <si>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</si>
  <si>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</si>
  <si>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</si>
  <si>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</si>
  <si>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</si>
  <si>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</si>
  <si>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</si>
  <si>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</si>
  <si>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</si>
  <si>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</si>
  <si>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</si>
  <si>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</si>
  <si>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</si>
  <si>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</si>
  <si>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</si>
  <si>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</si>
  <si>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</si>
  <si>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</si>
  <si>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</si>
  <si>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</si>
  <si>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</si>
  <si>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</si>
  <si>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</si>
  <si>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</si>
  <si>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</si>
  <si>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</si>
  <si>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</si>
  <si>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</si>
  <si>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</si>
  <si>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</si>
  <si>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</si>
  <si>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</si>
  <si>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</si>
  <si>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</si>
  <si>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</si>
  <si>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</si>
  <si>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</si>
  <si>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</si>
  <si>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</si>
  <si>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</si>
  <si>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</si>
  <si>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</si>
  <si>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</si>
  <si>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</si>
  <si>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</si>
  <si>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</si>
  <si>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</si>
  <si>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</si>
  <si>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</si>
  <si>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</si>
  <si>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</si>
  <si>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</si>
  <si>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</si>
  <si>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</si>
  <si>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</si>
  <si>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</si>
  <si>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</si>
  <si>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</si>
  <si>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</si>
  <si>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</si>
  <si>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</si>
  <si>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</si>
  <si>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</si>
  <si>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</si>
  <si>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</si>
  <si>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</si>
  <si>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</si>
  <si>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</si>
  <si>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</si>
  <si>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</si>
  <si>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</si>
  <si>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</si>
  <si>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</si>
  <si>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</si>
  <si>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</si>
  <si>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</si>
  <si>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</si>
  <si>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</si>
  <si>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</si>
  <si>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</si>
  <si>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</si>
  <si>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</si>
  <si>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</si>
  <si>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</si>
  <si>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</si>
  <si>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</si>
  <si>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</si>
  <si>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</si>
  <si>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</si>
  <si>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</si>
  <si>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</si>
  <si>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</si>
  <si>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</si>
  <si>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</si>
  <si>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</si>
  <si>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</si>
  <si>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</si>
  <si>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</si>
  <si>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</si>
  <si>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</si>
  <si>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</si>
  <si>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</si>
  <si>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</si>
  <si>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</si>
  <si>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</si>
  <si>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</si>
  <si>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</si>
  <si>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</si>
  <si>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</si>
  <si>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</si>
  <si>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</si>
  <si>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</si>
  <si>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</si>
  <si>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</si>
  <si>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</si>
  <si>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</si>
  <si>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</si>
  <si>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</si>
  <si>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</si>
  <si>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</si>
  <si>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</si>
  <si>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</si>
  <si>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</si>
  <si>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</si>
  <si>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</si>
  <si>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</si>
  <si>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</si>
  <si>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</si>
  <si>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</si>
  <si>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</si>
  <si>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</si>
  <si>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</si>
  <si>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</si>
  <si>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</si>
  <si>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</si>
  <si>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</si>
  <si>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</si>
  <si>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</si>
  <si>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</si>
  <si>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</si>
  <si>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</si>
  <si>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</si>
  <si>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</si>
  <si>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</si>
  <si>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</si>
  <si>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</si>
  <si>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</si>
  <si>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</si>
  <si>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</si>
  <si>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</si>
  <si>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</si>
  <si>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</si>
  <si>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</si>
  <si>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</si>
  <si>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</si>
  <si>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</si>
  <si>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</si>
  <si>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</si>
  <si>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</si>
  <si>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</si>
  <si>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</si>
  <si>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</si>
  <si>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</si>
  <si>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</si>
  <si>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</si>
  <si>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</si>
  <si>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</si>
  <si>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</si>
  <si>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</si>
  <si>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</si>
  <si>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</si>
  <si>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</si>
  <si>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</si>
  <si>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</si>
  <si>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</si>
  <si>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</si>
  <si>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</si>
  <si>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</si>
  <si>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</si>
  <si>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</si>
  <si>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</si>
  <si>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</si>
  <si>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</si>
  <si>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</si>
  <si>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</si>
  <si>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</si>
  <si>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</si>
  <si>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</si>
  <si>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</si>
  <si>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</si>
  <si>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</si>
  <si>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</si>
  <si>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</si>
  <si>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</si>
  <si>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</si>
  <si>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</si>
  <si>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</si>
  <si>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</si>
  <si>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</si>
  <si>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</si>
  <si>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</si>
  <si>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</si>
  <si>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</si>
  <si>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</si>
  <si>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</si>
  <si>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</si>
  <si>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</si>
  <si>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</si>
  <si>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</si>
  <si>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</si>
  <si>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</si>
  <si>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</si>
  <si>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</si>
  <si>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</si>
  <si>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</si>
  <si>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</si>
  <si>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</si>
  <si>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</si>
  <si>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</si>
  <si>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</si>
  <si>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</si>
  <si>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</si>
  <si>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</si>
  <si>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</si>
  <si>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</si>
  <si>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</si>
  <si>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</si>
  <si>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</si>
  <si>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</si>
  <si>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</si>
  <si>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</si>
  <si>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</si>
  <si>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</si>
  <si>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</si>
  <si>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</si>
  <si>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</si>
  <si>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</si>
  <si>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</si>
  <si>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</si>
  <si>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</si>
  <si>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</si>
  <si>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</si>
  <si>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</si>
  <si>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</si>
  <si>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</si>
  <si>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</si>
  <si>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</si>
  <si>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</si>
  <si>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</si>
  <si>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</si>
  <si>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</si>
  <si>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</si>
  <si>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</si>
  <si>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</si>
  <si>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</si>
  <si>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</si>
  <si>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</si>
  <si>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</si>
  <si>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</si>
  <si>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</si>
  <si>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</si>
  <si>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</si>
  <si>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</si>
  <si>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</si>
  <si>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</si>
  <si>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</si>
  <si>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</si>
  <si>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</si>
  <si>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</si>
  <si>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</si>
  <si>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</si>
  <si>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</si>
  <si>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</si>
  <si>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</si>
  <si>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</si>
  <si>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</si>
  <si>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</si>
  <si>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</si>
  <si>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</si>
  <si>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</si>
  <si>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</si>
  <si>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</si>
  <si>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</si>
  <si>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</si>
  <si>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</si>
  <si>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</si>
  <si>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</si>
  <si>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</si>
  <si>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</si>
  <si>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</si>
  <si>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</si>
  <si>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</si>
  <si>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</si>
  <si>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</si>
  <si>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</si>
  <si>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</si>
  <si>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</si>
  <si>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</si>
  <si>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</si>
  <si>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</si>
  <si>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</si>
  <si>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</si>
  <si>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</si>
  <si>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</si>
  <si>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</si>
  <si>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</si>
  <si>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</si>
  <si>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</si>
  <si>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</si>
  <si>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</si>
  <si>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</si>
  <si>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</si>
  <si>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</si>
  <si>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</si>
  <si>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</si>
  <si>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</si>
  <si>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</si>
  <si>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</si>
  <si>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</si>
  <si>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</si>
  <si>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</si>
  <si>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</si>
  <si>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</si>
  <si>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</si>
  <si>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</si>
  <si>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</si>
  <si>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</si>
  <si>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</si>
  <si>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</si>
  <si>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</si>
  <si>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</si>
  <si>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</si>
  <si>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</si>
  <si>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</si>
  <si>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</si>
  <si>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</si>
  <si>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</si>
  <si>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</si>
  <si>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</si>
  <si>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</si>
  <si>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</si>
  <si>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</si>
  <si>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</si>
  <si>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</si>
  <si>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</si>
  <si>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</si>
  <si>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</si>
  <si>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</si>
  <si>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</si>
  <si>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</si>
  <si>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</si>
  <si>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</si>
  <si>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</si>
  <si>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</si>
  <si>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</si>
  <si>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</si>
  <si>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</si>
  <si>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</si>
  <si>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</si>
  <si>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</si>
  <si>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</si>
  <si>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</si>
  <si>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</si>
  <si>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</si>
  <si>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</si>
  <si>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</si>
  <si>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</si>
  <si>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</si>
  <si>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</si>
  <si>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</si>
  <si>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</si>
  <si>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</si>
  <si>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</si>
  <si>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</si>
  <si>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</si>
  <si>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</si>
  <si>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</si>
  <si>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</si>
  <si>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</si>
  <si>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</si>
  <si>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</si>
  <si>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</si>
  <si>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</si>
  <si>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</si>
  <si>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</si>
  <si>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</si>
  <si>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</si>
  <si>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</si>
  <si>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</si>
  <si>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</si>
  <si>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</si>
  <si>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</si>
  <si>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</si>
  <si>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</si>
  <si>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</si>
  <si>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</si>
  <si>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</si>
  <si>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</si>
  <si>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</si>
  <si>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</si>
  <si>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</si>
  <si>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</si>
  <si>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</si>
  <si>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</si>
  <si>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</si>
  <si>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</si>
  <si>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</si>
  <si>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</si>
  <si>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</si>
  <si>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</si>
  <si>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</si>
  <si>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</si>
  <si>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</si>
  <si>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</si>
  <si>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</si>
  <si>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</si>
  <si>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</si>
  <si>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</si>
  <si>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</si>
  <si>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</si>
  <si>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</si>
  <si>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</si>
  <si>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</si>
  <si>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</si>
  <si>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</si>
  <si>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</si>
  <si>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</si>
  <si>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</si>
  <si>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</si>
  <si>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</si>
  <si>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</si>
  <si>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</si>
  <si>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</si>
  <si>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</si>
  <si>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</si>
  <si>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</si>
  <si>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</si>
  <si>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</si>
  <si>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</si>
  <si>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</si>
  <si>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</si>
  <si>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</si>
  <si>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</si>
  <si>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</si>
  <si>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</si>
  <si>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</si>
  <si>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</si>
  <si>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</si>
  <si>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</si>
  <si>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</si>
  <si>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</si>
  <si>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</si>
  <si>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</si>
  <si>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</si>
  <si>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</si>
  <si>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</si>
  <si>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</si>
  <si>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</si>
  <si>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</si>
  <si>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</si>
  <si>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</si>
  <si>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</si>
  <si>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</si>
  <si>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</si>
  <si>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</si>
  <si>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</si>
  <si>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</si>
  <si>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</si>
  <si>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</si>
  <si>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</si>
  <si>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</si>
  <si>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</si>
  <si>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</si>
  <si>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</si>
  <si>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</si>
  <si>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</si>
  <si>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</si>
  <si>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</si>
  <si>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</si>
  <si>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</si>
  <si>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</si>
  <si>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</si>
  <si>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</si>
  <si>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</si>
  <si>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</si>
  <si>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</si>
  <si>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</si>
  <si>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</si>
  <si>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</si>
  <si>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</si>
  <si>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</si>
  <si>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</si>
  <si>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</si>
  <si>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</si>
  <si>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</si>
  <si>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</si>
  <si>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</si>
  <si>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</si>
  <si>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</si>
  <si>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</si>
  <si>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</si>
  <si>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</si>
  <si>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</si>
  <si>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</si>
  <si>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</si>
  <si>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</si>
  <si>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</si>
  <si>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</si>
  <si>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</si>
  <si>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</si>
  <si>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</si>
  <si>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</si>
  <si>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</si>
  <si>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</si>
  <si>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</si>
  <si>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</si>
  <si>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</si>
  <si>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</si>
  <si>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</si>
  <si>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</si>
  <si>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</si>
  <si>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</si>
  <si>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</si>
  <si>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</si>
  <si>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</si>
  <si>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</si>
  <si>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</si>
  <si>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</si>
  <si>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</si>
  <si>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</si>
  <si>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</si>
  <si>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</si>
  <si>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</si>
  <si>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</si>
  <si>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</si>
  <si>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</si>
  <si>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</si>
  <si>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</si>
  <si>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</si>
  <si>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</si>
  <si>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</si>
  <si>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</si>
  <si>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</si>
  <si>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</si>
  <si>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</si>
  <si>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</si>
  <si>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</si>
  <si>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</si>
  <si>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</si>
  <si>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</si>
  <si>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</si>
  <si>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</si>
  <si>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</si>
  <si>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</si>
  <si>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</si>
  <si>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</si>
  <si>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</si>
  <si>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</si>
  <si>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</si>
  <si>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</si>
  <si>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</si>
  <si>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</si>
  <si>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</si>
  <si>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</si>
  <si>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</si>
  <si>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</si>
  <si>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</si>
  <si>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</si>
  <si>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</si>
  <si>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</si>
  <si>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</si>
  <si>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</si>
  <si>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</si>
  <si>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</si>
  <si>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</si>
  <si>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</si>
  <si>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</si>
  <si>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</si>
  <si>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</si>
  <si>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</si>
  <si>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</si>
  <si>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</si>
  <si>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</si>
  <si>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</si>
  <si>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</si>
  <si>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</si>
  <si>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</si>
  <si>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</si>
  <si>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</si>
  <si>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</si>
  <si>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</si>
  <si>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</si>
  <si>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</si>
  <si>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</si>
  <si>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</si>
  <si>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</si>
  <si>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</si>
  <si>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</si>
  <si>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</si>
  <si>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</si>
  <si>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</si>
  <si>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</si>
  <si>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</si>
  <si>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</si>
  <si>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</si>
  <si>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</si>
  <si>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</si>
  <si>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</si>
  <si>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</si>
  <si>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</si>
  <si>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</si>
  <si>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</si>
  <si>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</si>
  <si>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</si>
  <si>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</si>
  <si>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</si>
  <si>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</si>
  <si>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</si>
  <si>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</si>
  <si>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</si>
  <si>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</si>
  <si>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</si>
  <si>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</si>
  <si>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</si>
  <si>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</si>
  <si>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</si>
  <si>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</si>
  <si>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</si>
  <si>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</si>
  <si>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</si>
  <si>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</si>
  <si>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</si>
  <si>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</si>
  <si>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</si>
  <si>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</si>
  <si>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</si>
  <si>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</si>
  <si>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</si>
  <si>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</si>
  <si>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</si>
  <si>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</si>
  <si>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</si>
  <si>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</si>
  <si>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</si>
  <si>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</si>
  <si>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</si>
  <si>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</si>
  <si>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</si>
  <si>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</si>
  <si>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</si>
  <si>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</si>
  <si>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</si>
  <si>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</si>
  <si>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</si>
  <si>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</si>
  <si>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</si>
  <si>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</si>
  <si>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</si>
  <si>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</si>
  <si>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</si>
  <si>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</si>
  <si>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</si>
  <si>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</si>
  <si>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</si>
  <si>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</si>
  <si>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</si>
  <si>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</si>
  <si>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</si>
  <si>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</si>
  <si>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</si>
  <si>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</si>
  <si>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</si>
  <si>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</si>
  <si>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</si>
  <si>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</si>
  <si>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</si>
  <si>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</si>
  <si>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</si>
  <si>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</si>
  <si>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</si>
  <si>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</si>
  <si>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</si>
  <si>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</si>
  <si>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</si>
  <si>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</si>
  <si>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</si>
  <si>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</si>
  <si>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</si>
  <si>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</si>
  <si>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</si>
  <si>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</si>
  <si>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</si>
  <si>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</si>
  <si>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</si>
  <si>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</si>
  <si>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</si>
  <si>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</si>
  <si>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</si>
  <si>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</si>
  <si>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</si>
  <si>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</si>
  <si>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</si>
  <si>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</si>
  <si>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</si>
  <si>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</si>
  <si>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</si>
  <si>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</si>
  <si>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</si>
  <si>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</si>
  <si>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</si>
  <si>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</si>
  <si>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</si>
  <si>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</si>
  <si>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</si>
  <si>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</si>
  <si>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</si>
  <si>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</si>
  <si>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</si>
  <si>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</si>
  <si>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</si>
  <si>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</si>
  <si>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</si>
  <si>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</si>
  <si>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</si>
  <si>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</si>
  <si>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</si>
  <si>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</si>
  <si>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</si>
  <si>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</si>
  <si>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</si>
  <si>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</si>
  <si>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</si>
  <si>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</si>
  <si>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</si>
  <si>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</si>
  <si>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</si>
  <si>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</si>
  <si>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</si>
  <si>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</si>
  <si>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</si>
  <si>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</si>
  <si>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</si>
  <si>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</si>
  <si>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</si>
  <si>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</si>
  <si>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</si>
  <si>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</si>
  <si>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</si>
  <si>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</si>
  <si>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</si>
  <si>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</si>
  <si>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</si>
  <si>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</si>
  <si>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</si>
  <si>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</si>
  <si>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</si>
  <si>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</si>
  <si>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</si>
  <si>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</si>
  <si>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</si>
  <si>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</si>
  <si>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</si>
  <si>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</si>
  <si>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</si>
  <si>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</si>
  <si>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</si>
  <si>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</si>
  <si>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</si>
  <si>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</si>
  <si>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</si>
  <si>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</si>
  <si>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</si>
  <si>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</si>
  <si>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</si>
  <si>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</si>
  <si>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</si>
  <si>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</si>
  <si>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</si>
  <si>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</si>
  <si>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</si>
  <si>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</si>
  <si>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</si>
  <si>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</si>
  <si>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</si>
  <si>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</si>
  <si>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</si>
  <si>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</si>
  <si>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</si>
  <si>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</si>
  <si>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</si>
  <si>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</si>
  <si>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</si>
  <si>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</si>
  <si>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</si>
  <si>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</si>
  <si>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</si>
  <si>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</si>
  <si>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</si>
  <si>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</si>
  <si>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</si>
  <si>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</si>
  <si>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</si>
  <si>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</si>
  <si>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</si>
  <si>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</si>
  <si>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</si>
  <si>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</si>
  <si>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</si>
  <si>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</si>
  <si>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</si>
  <si>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</si>
  <si>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</si>
  <si>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</si>
  <si>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</si>
  <si>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</si>
  <si>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</si>
  <si>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</si>
  <si>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</si>
  <si>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</si>
  <si>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</si>
  <si>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</si>
  <si>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</si>
  <si>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</si>
  <si>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</si>
  <si>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</si>
  <si>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</si>
  <si>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</si>
  <si>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</si>
  <si>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</si>
  <si>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</si>
  <si>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</si>
  <si>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</si>
  <si>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</si>
  <si>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</si>
  <si>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</si>
  <si>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</si>
  <si>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</si>
  <si>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</si>
  <si>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</si>
  <si>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</si>
  <si>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</si>
  <si>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</si>
  <si>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</si>
  <si>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</si>
  <si>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</si>
  <si>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</si>
  <si>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</si>
  <si>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</si>
  <si>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</si>
  <si>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</si>
  <si>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</si>
  <si>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</si>
  <si>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</si>
  <si>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</si>
  <si>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</si>
  <si>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</si>
  <si>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</si>
  <si>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</si>
  <si>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</si>
  <si>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</si>
  <si>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</si>
  <si>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</si>
  <si>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</si>
  <si>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</si>
  <si>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</si>
  <si>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</si>
  <si>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</si>
  <si>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</si>
  <si>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</si>
  <si>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</si>
  <si>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</si>
  <si>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</si>
  <si>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</si>
  <si>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</si>
  <si>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</si>
  <si>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</si>
  <si>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</si>
  <si>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</si>
  <si>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</si>
  <si>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</si>
  <si>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</si>
  <si>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</si>
  <si>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</si>
  <si>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</si>
  <si>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</si>
  <si>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</si>
  <si>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</si>
  <si>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</si>
  <si>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</si>
  <si>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</si>
  <si>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</si>
  <si>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</si>
  <si>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</si>
  <si>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</si>
  <si>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</si>
  <si>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</si>
  <si>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</si>
  <si>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</si>
  <si>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</si>
  <si>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</si>
  <si>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</si>
  <si>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</si>
  <si>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</si>
  <si>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</si>
  <si>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</si>
  <si>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</si>
  <si>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</si>
  <si>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</si>
  <si>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</si>
  <si>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</si>
  <si>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</si>
  <si>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</si>
  <si>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</si>
  <si>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</si>
  <si>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</si>
  <si>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</si>
  <si>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</si>
  <si>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</si>
  <si>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</si>
  <si>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</si>
  <si>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</si>
  <si>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</si>
  <si>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</si>
  <si>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</si>
  <si>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</si>
  <si>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</si>
  <si>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</si>
  <si>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</si>
  <si>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</si>
  <si>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</si>
  <si>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</si>
  <si>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</si>
  <si>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</si>
  <si>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</si>
  <si>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</si>
  <si>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</si>
  <si>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</si>
  <si>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</si>
  <si>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</si>
  <si>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</si>
  <si>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</si>
  <si>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</si>
  <si>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</si>
  <si>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</si>
  <si>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</si>
  <si>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</si>
  <si>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</si>
  <si>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</si>
  <si>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</si>
  <si>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</si>
  <si>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</si>
  <si>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</si>
  <si>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</si>
  <si>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</si>
  <si>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</si>
  <si>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</si>
  <si>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</si>
  <si>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</si>
  <si>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</si>
  <si>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</si>
  <si>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</si>
  <si>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</si>
  <si>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</si>
  <si>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</si>
  <si>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</si>
  <si>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</si>
  <si>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</si>
  <si>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</si>
  <si>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</si>
  <si>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</si>
  <si>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</si>
  <si>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</si>
  <si>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</si>
  <si>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</si>
  <si>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</si>
  <si>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</si>
  <si>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</si>
  <si>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</si>
  <si>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</si>
  <si>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</si>
  <si>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</si>
  <si>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</si>
  <si>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</si>
  <si>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</si>
  <si>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</si>
  <si>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</si>
  <si>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</si>
  <si>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</si>
  <si>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</si>
  <si>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</si>
  <si>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</si>
  <si>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</si>
  <si>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</si>
  <si>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</si>
  <si>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</si>
  <si>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</si>
  <si>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</si>
  <si>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</si>
  <si>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</si>
  <si>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</si>
  <si>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</si>
  <si>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</si>
  <si>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</si>
  <si>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</si>
  <si>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</si>
  <si>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</si>
  <si>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</si>
  <si>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</si>
  <si>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</si>
  <si>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</si>
  <si>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</si>
  <si>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</si>
  <si>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</si>
  <si>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</si>
  <si>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</si>
  <si>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</si>
  <si>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</si>
  <si>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</si>
  <si>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</si>
  <si>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</si>
  <si>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</si>
  <si>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</si>
  <si>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</si>
  <si>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</si>
  <si>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</si>
  <si>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</si>
  <si>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</si>
  <si>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</si>
  <si>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</si>
  <si>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</si>
  <si>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</si>
  <si>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</si>
  <si>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</si>
  <si>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</si>
  <si>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</si>
  <si>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</si>
  <si>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</si>
  <si>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</si>
  <si>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</si>
  <si>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</si>
  <si>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</si>
  <si>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</si>
  <si>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</si>
  <si>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</si>
  <si>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</si>
  <si>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</si>
  <si>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</si>
  <si>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</si>
  <si>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</si>
  <si>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</si>
  <si>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</si>
  <si>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</si>
  <si>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</si>
  <si>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</si>
  <si>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</si>
  <si>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</si>
  <si>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</si>
  <si>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</si>
  <si>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</si>
  <si>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</si>
  <si>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</si>
  <si>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</si>
  <si>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</si>
  <si>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</si>
  <si>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</si>
  <si>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</si>
  <si>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</si>
  <si>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</si>
  <si>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</si>
  <si>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</si>
  <si>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</si>
  <si>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</si>
  <si>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</si>
  <si>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</si>
  <si>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</si>
  <si>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</si>
  <si>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</si>
  <si>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</si>
  <si>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</si>
  <si>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</si>
  <si>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</si>
  <si>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</si>
  <si>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</si>
  <si>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</si>
  <si>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</si>
  <si>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</si>
  <si>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</si>
  <si>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</si>
  <si>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</si>
  <si>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</si>
  <si>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</si>
  <si>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</si>
  <si>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</si>
  <si>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</si>
  <si>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</si>
  <si>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</si>
  <si>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</si>
  <si>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</si>
  <si>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</si>
  <si>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</si>
  <si>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</si>
  <si>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</si>
  <si>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</si>
  <si>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</si>
  <si>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</si>
  <si>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</si>
  <si>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</si>
  <si>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</si>
  <si>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</si>
  <si>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</si>
  <si>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</si>
  <si>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</si>
  <si>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</si>
  <si>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</si>
  <si>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</si>
  <si>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</si>
  <si>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</si>
  <si>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</si>
  <si>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</si>
  <si>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</si>
  <si>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</si>
  <si>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</si>
  <si>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</si>
  <si>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</si>
  <si>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</si>
  <si>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</si>
  <si>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</si>
  <si>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</si>
  <si>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</si>
  <si>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</si>
  <si>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</si>
  <si>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</si>
  <si>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</si>
  <si>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</si>
  <si>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</si>
  <si>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</si>
  <si>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</si>
  <si>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</si>
  <si>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</si>
  <si>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</si>
  <si>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</si>
  <si>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</si>
  <si>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</si>
  <si>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</si>
  <si>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</si>
  <si>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</si>
  <si>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</si>
  <si>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</si>
  <si>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</si>
  <si>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</si>
  <si>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</si>
  <si>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</si>
  <si>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</si>
  <si>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</si>
  <si>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</si>
  <si>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</si>
  <si>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</si>
  <si>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</si>
  <si>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</si>
  <si>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</si>
  <si>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</si>
  <si>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</si>
  <si>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</si>
  <si>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</si>
  <si>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</si>
  <si>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</si>
  <si>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</si>
  <si>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</si>
  <si>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</si>
  <si>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</si>
  <si>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</si>
  <si>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</si>
  <si>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</si>
  <si>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</si>
  <si>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</si>
  <si>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</si>
  <si>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</si>
  <si>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</si>
  <si>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</si>
  <si>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</si>
  <si>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</si>
  <si>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</si>
  <si>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</si>
  <si>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</si>
  <si>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</si>
  <si>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</si>
  <si>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</si>
  <si>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</si>
  <si>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</si>
  <si>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</si>
  <si>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</si>
  <si>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</si>
  <si>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</si>
  <si>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</si>
  <si>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</si>
  <si>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</si>
  <si>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</si>
  <si>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</si>
  <si>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</si>
  <si>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</si>
  <si>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</si>
  <si>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</si>
  <si>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</si>
  <si>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</si>
  <si>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</si>
  <si>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</si>
  <si>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</si>
  <si>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</si>
  <si>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</si>
  <si>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</si>
  <si>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</si>
  <si>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</si>
  <si>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</si>
  <si>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</si>
  <si>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</si>
  <si>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</si>
  <si>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</si>
  <si>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</si>
  <si>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</si>
  <si>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</si>
  <si>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</si>
  <si>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</si>
  <si>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</si>
  <si>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</si>
  <si>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</si>
  <si>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</si>
  <si>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</si>
  <si>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</si>
  <si>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</si>
  <si>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</si>
  <si>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</si>
  <si>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</si>
  <si>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</si>
  <si>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</si>
  <si>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</si>
  <si>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</si>
  <si>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</si>
  <si>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</si>
  <si>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</si>
  <si>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</si>
  <si>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</si>
  <si>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</si>
  <si>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</si>
  <si>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</si>
  <si>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</si>
  <si>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</si>
  <si>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</si>
  <si>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</si>
  <si>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</si>
  <si>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</si>
  <si>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</si>
  <si>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</si>
  <si>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</si>
  <si>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</si>
  <si>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</si>
  <si>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</si>
  <si>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</si>
  <si>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</si>
  <si>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</si>
  <si>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</si>
  <si>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</si>
  <si>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</si>
  <si>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</si>
  <si>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</si>
  <si>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</si>
  <si>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</si>
  <si>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</si>
  <si>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</si>
  <si>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</si>
  <si>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</si>
  <si>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</si>
  <si>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</si>
  <si>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</si>
  <si>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</si>
  <si>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</si>
  <si>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</si>
  <si>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</si>
  <si>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</si>
  <si>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</si>
  <si>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</si>
  <si>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</si>
  <si>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</si>
  <si>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</si>
  <si>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</si>
  <si>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</si>
  <si>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</si>
  <si>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</si>
  <si>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</si>
  <si>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</si>
  <si>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</si>
  <si>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</si>
  <si>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</si>
  <si>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</si>
  <si>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</si>
  <si>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</si>
  <si>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</si>
  <si>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</si>
  <si>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</si>
  <si>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</si>
  <si>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</si>
  <si>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</si>
  <si>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</si>
  <si>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</si>
  <si>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</si>
  <si>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</si>
  <si>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</si>
  <si>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</si>
  <si>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</si>
  <si>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</si>
  <si>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</si>
  <si>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</si>
  <si>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</si>
  <si>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</si>
  <si>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</si>
  <si>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</si>
  <si>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</si>
  <si>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</si>
  <si>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</si>
  <si>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</si>
  <si>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</si>
  <si>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</si>
  <si>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</si>
  <si>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</si>
  <si>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</si>
  <si>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</si>
  <si>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</si>
  <si>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</si>
  <si>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</si>
  <si>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</si>
  <si>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</si>
  <si>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</si>
  <si>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</si>
  <si>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</si>
  <si>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</si>
  <si>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</si>
  <si>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</si>
  <si>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</si>
  <si>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</si>
  <si>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</si>
  <si>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</si>
  <si>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</si>
  <si>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</si>
  <si>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</si>
  <si>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</si>
  <si>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</si>
  <si>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</si>
  <si>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</si>
  <si>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</si>
  <si>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</si>
  <si>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</si>
  <si>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</si>
  <si>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</si>
  <si>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</si>
  <si>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</si>
  <si>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</si>
  <si>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</si>
  <si>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</si>
  <si>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</si>
  <si>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</si>
  <si>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</si>
  <si>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</si>
  <si>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</si>
  <si>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</si>
  <si>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</si>
  <si>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</si>
  <si>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</si>
  <si>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</si>
  <si>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</si>
  <si>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</si>
  <si>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</si>
  <si>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</si>
  <si>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</si>
  <si>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</si>
  <si>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</si>
  <si>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</si>
  <si>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</si>
  <si>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</si>
  <si>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</si>
  <si>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</si>
  <si>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</si>
  <si>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</si>
  <si>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</si>
  <si>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</si>
  <si>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</si>
  <si>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</si>
  <si>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</si>
  <si>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</si>
  <si>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</si>
  <si>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</si>
  <si>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</si>
  <si>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</si>
  <si>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</si>
  <si>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</si>
  <si>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</si>
  <si>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</si>
  <si>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</si>
  <si>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</si>
  <si>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</si>
  <si>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</si>
  <si>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</si>
  <si>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</si>
  <si>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</si>
  <si>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</si>
  <si>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</si>
  <si>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</si>
  <si>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</si>
  <si>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</si>
  <si>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</si>
  <si>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</si>
  <si>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</si>
  <si>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</si>
  <si>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</si>
  <si>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</si>
  <si>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</si>
  <si>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</si>
  <si>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</si>
  <si>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</si>
  <si>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</si>
  <si>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</si>
  <si>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</si>
  <si>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</si>
  <si>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</si>
  <si>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</si>
  <si>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</si>
  <si>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</si>
  <si>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</si>
  <si>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</si>
  <si>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</si>
  <si>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</si>
  <si>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</si>
  <si>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</si>
  <si>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</si>
  <si>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</si>
  <si>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</si>
  <si>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</si>
  <si>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</si>
  <si>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</si>
  <si>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</si>
  <si>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</si>
  <si>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</si>
  <si>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</si>
  <si>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</si>
  <si>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</si>
  <si>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</si>
  <si>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</si>
  <si>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</si>
  <si>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</si>
  <si>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</si>
  <si>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</si>
  <si>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</si>
  <si>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</si>
  <si>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</si>
  <si>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</si>
  <si>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</si>
  <si>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</si>
  <si>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</si>
  <si>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</si>
  <si>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</si>
  <si>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</si>
  <si>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</si>
  <si>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</si>
  <si>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</si>
  <si>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</si>
  <si>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</si>
  <si>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</si>
  <si>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</si>
  <si>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</si>
  <si>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</si>
  <si>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</si>
  <si>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</si>
  <si>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</si>
  <si>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</si>
  <si>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</si>
  <si>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</si>
  <si>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</si>
  <si>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</si>
  <si>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</si>
  <si>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</si>
  <si>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</si>
  <si>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</si>
  <si>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</si>
  <si>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</si>
  <si>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</si>
  <si>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</si>
  <si>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</si>
  <si>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</si>
  <si>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</si>
  <si>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</si>
  <si>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</si>
  <si>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</si>
  <si>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</si>
  <si>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</si>
  <si>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</si>
  <si>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</si>
  <si>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</si>
  <si>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</si>
  <si>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</si>
  <si>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</si>
  <si>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</si>
  <si>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</si>
  <si>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</si>
  <si>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</si>
  <si>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</si>
  <si>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</si>
  <si>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</si>
  <si>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</si>
  <si>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</si>
  <si>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</si>
  <si>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</si>
  <si>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</si>
  <si>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</si>
  <si>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</si>
  <si>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</si>
  <si>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</si>
  <si>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</si>
  <si>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</si>
  <si>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</si>
  <si>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</si>
  <si>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</si>
  <si>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</si>
  <si>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</si>
  <si>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</si>
  <si>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</si>
  <si>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</si>
  <si>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</si>
  <si>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</si>
  <si>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</si>
  <si>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</si>
  <si>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</si>
  <si>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</si>
  <si>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</si>
  <si>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</si>
  <si>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</si>
  <si>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</si>
  <si>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</si>
  <si>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</si>
  <si>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</si>
  <si>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</si>
  <si>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</si>
  <si>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</si>
  <si>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</si>
  <si>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</si>
  <si>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</si>
  <si>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</si>
  <si>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</si>
  <si>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</si>
  <si>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</si>
  <si>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</si>
  <si>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</si>
  <si>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</si>
  <si>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</si>
  <si>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</si>
  <si>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</si>
  <si>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</si>
  <si>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</si>
  <si>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</si>
  <si>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</si>
  <si>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</si>
  <si>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</si>
  <si>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</si>
  <si>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</si>
  <si>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</si>
  <si>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</si>
  <si>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</si>
  <si>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</si>
  <si>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</si>
  <si>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</si>
  <si>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</si>
  <si>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</si>
  <si>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</si>
  <si>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</si>
  <si>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</si>
  <si>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</si>
  <si>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</si>
  <si>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</si>
  <si>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</si>
  <si>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</si>
  <si>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</si>
  <si>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</si>
  <si>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</si>
  <si>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</si>
  <si>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</si>
  <si>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</si>
  <si>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</si>
  <si>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</si>
  <si>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</si>
  <si>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</si>
  <si>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</si>
  <si>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</si>
  <si>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</si>
  <si>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</si>
  <si>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</si>
  <si>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</si>
  <si>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</si>
  <si>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</si>
  <si>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</si>
  <si>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</si>
  <si>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</si>
  <si>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</si>
  <si>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</si>
  <si>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</si>
  <si>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</si>
  <si>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</si>
  <si>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</si>
  <si>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</si>
  <si>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</si>
  <si>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</si>
  <si>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</si>
  <si>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</si>
  <si>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</si>
  <si>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</si>
  <si>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</si>
  <si>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</si>
  <si>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</si>
  <si>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</si>
  <si>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</si>
  <si>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</si>
  <si>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</si>
  <si>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</si>
  <si>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</si>
  <si>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</si>
  <si>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</si>
  <si>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</si>
  <si>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</si>
  <si>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</si>
  <si>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</si>
  <si>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</si>
  <si>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</si>
  <si>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</si>
  <si>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</si>
  <si>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</si>
  <si>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</si>
  <si>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</si>
  <si>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</si>
  <si>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</si>
  <si>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</si>
  <si>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</si>
  <si>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</si>
  <si>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</si>
  <si>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</si>
  <si>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</si>
  <si>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</si>
  <si>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</si>
  <si>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</si>
  <si>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</si>
  <si>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</si>
  <si>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</si>
  <si>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</si>
  <si>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</si>
  <si>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</si>
  <si>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</si>
  <si>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</si>
  <si>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</si>
  <si>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</si>
  <si>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</si>
  <si>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</si>
  <si>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</si>
  <si>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</si>
  <si>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</si>
  <si>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</si>
  <si>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</si>
  <si>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</si>
  <si>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</si>
  <si>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</si>
  <si>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</si>
  <si>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</si>
  <si>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</si>
  <si>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</si>
  <si>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</si>
  <si>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</si>
  <si>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</si>
  <si>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</si>
  <si>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</si>
  <si>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</si>
  <si>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</si>
  <si>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</si>
  <si>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</si>
  <si>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</si>
  <si>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</si>
  <si>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</si>
  <si>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</si>
  <si>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</si>
  <si>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</si>
  <si>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</si>
  <si>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</si>
  <si>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</si>
  <si>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</si>
  <si>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</si>
  <si>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</si>
  <si>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</si>
  <si>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</si>
  <si>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</si>
  <si>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</si>
  <si>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</si>
  <si>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</si>
  <si>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</si>
  <si>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</si>
  <si>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</si>
  <si>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</si>
  <si>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</si>
  <si>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</si>
  <si>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</si>
  <si>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</si>
  <si>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</si>
  <si>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</si>
  <si>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</si>
  <si>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</si>
  <si>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</si>
  <si>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</si>
  <si>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</si>
  <si>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</si>
  <si>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</si>
  <si>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</si>
  <si>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</si>
  <si>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</si>
  <si>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</si>
  <si>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</si>
  <si>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</si>
  <si>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</si>
  <si>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</si>
  <si>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</si>
  <si>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</si>
  <si>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</si>
  <si>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</si>
  <si>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</si>
  <si>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</si>
  <si>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</si>
  <si>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</si>
  <si>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</si>
  <si>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</si>
  <si>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</si>
  <si>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</si>
  <si>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</si>
  <si>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</si>
  <si>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</si>
  <si>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</si>
  <si>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</si>
  <si>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</si>
  <si>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</si>
  <si>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</si>
  <si>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</si>
  <si>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</si>
  <si>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</si>
  <si>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</si>
  <si>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</si>
  <si>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</si>
  <si>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</si>
  <si>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</si>
  <si>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</si>
  <si>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</si>
  <si>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</si>
  <si>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</si>
  <si>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</si>
  <si>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</si>
  <si>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</si>
  <si>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</si>
  <si>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</si>
  <si>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</si>
  <si>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</si>
  <si>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</si>
  <si>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</si>
  <si>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</si>
  <si>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</si>
  <si>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</si>
  <si>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</si>
  <si>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</si>
  <si>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</si>
  <si>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</si>
  <si>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</si>
  <si>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</si>
  <si>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</si>
  <si>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</si>
  <si>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</si>
  <si>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</si>
  <si>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</si>
  <si>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</si>
  <si>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</si>
  <si>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</si>
  <si>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</si>
  <si>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</si>
  <si>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</si>
  <si>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</si>
  <si>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</si>
  <si>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</si>
  <si>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</si>
  <si>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</si>
  <si>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</si>
  <si>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</si>
  <si>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</si>
  <si>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</si>
  <si>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</si>
  <si>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</si>
  <si>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</si>
  <si>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</si>
  <si>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</si>
  <si>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</si>
  <si>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</si>
  <si>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</si>
  <si>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</si>
  <si>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</si>
  <si>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</si>
  <si>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</si>
  <si>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</si>
  <si>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</si>
  <si>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</si>
  <si>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</si>
  <si>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</si>
  <si>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</si>
  <si>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</si>
  <si>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</si>
  <si>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</si>
  <si>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</si>
  <si>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</si>
  <si>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</si>
  <si>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</si>
  <si>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</si>
  <si>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</si>
  <si>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</si>
  <si>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</si>
  <si>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</si>
  <si>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</si>
  <si>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</si>
  <si>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</si>
  <si>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</si>
  <si>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</si>
  <si>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</si>
  <si>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</si>
  <si>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</si>
  <si>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</si>
  <si>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</si>
  <si>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</si>
  <si>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</si>
  <si>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</si>
  <si>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</si>
  <si>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</si>
  <si>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</si>
  <si>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</si>
  <si>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</si>
  <si>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</si>
  <si>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</si>
  <si>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</si>
  <si>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</si>
  <si>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</si>
  <si>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</si>
  <si>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</si>
  <si>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</si>
  <si>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</si>
  <si>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</si>
  <si>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</si>
  <si>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</si>
  <si>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</si>
  <si>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</si>
  <si>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</si>
  <si>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</si>
  <si>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</si>
  <si>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</si>
  <si>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</si>
  <si>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</si>
  <si>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</si>
  <si>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</si>
  <si>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</si>
  <si>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</si>
  <si>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</si>
  <si>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</si>
  <si>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</si>
  <si>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</si>
  <si>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</si>
  <si>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</si>
  <si>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</si>
  <si>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</si>
  <si>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</si>
  <si>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</si>
  <si>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</si>
  <si>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</si>
  <si>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</si>
  <si>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</si>
  <si>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</si>
  <si>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</si>
  <si>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</si>
  <si>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</si>
  <si>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</si>
  <si>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</si>
  <si>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</si>
  <si>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</si>
  <si>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</si>
  <si>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</si>
  <si>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</si>
  <si>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</si>
  <si>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</si>
  <si>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</si>
  <si>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</si>
  <si>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</si>
  <si>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</si>
  <si>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</si>
  <si>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</si>
  <si>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</si>
  <si>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</si>
  <si>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</si>
  <si>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</si>
  <si>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</si>
  <si>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</si>
  <si>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</si>
  <si>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</si>
  <si>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</si>
  <si>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</si>
  <si>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</si>
  <si>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</si>
  <si>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</si>
  <si>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</si>
  <si>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</si>
  <si>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</si>
  <si>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</si>
  <si>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</si>
  <si>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</si>
  <si>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</si>
  <si>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</si>
  <si>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</si>
  <si>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</si>
  <si>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</si>
  <si>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</si>
  <si>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</si>
  <si>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</si>
  <si>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</si>
  <si>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</si>
  <si>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</si>
  <si>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</si>
  <si>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</si>
  <si>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</si>
  <si>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</si>
  <si>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</si>
  <si>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</si>
  <si>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</si>
  <si>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</si>
  <si>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</si>
  <si>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</si>
  <si>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</si>
  <si>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</si>
  <si>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</si>
  <si>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</si>
  <si>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</si>
  <si>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</si>
  <si>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</si>
  <si>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</si>
  <si>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</si>
  <si>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</si>
  <si>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</si>
  <si>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</si>
  <si>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</si>
  <si>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</si>
  <si>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</si>
  <si>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</si>
  <si>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</si>
  <si>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</si>
  <si>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</si>
  <si>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</si>
  <si>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</si>
  <si>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</si>
  <si>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</si>
  <si>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</si>
  <si>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</si>
  <si>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</si>
  <si>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</si>
  <si>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</si>
  <si>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</si>
  <si>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</si>
  <si>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</si>
  <si>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</si>
  <si>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</si>
  <si>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</si>
  <si>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</si>
  <si>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</si>
  <si>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</si>
  <si>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</si>
  <si>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</si>
  <si>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</si>
  <si>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</si>
  <si>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</si>
  <si>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</si>
  <si>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</si>
  <si>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</si>
  <si>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</si>
  <si>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</si>
  <si>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</si>
  <si>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</si>
  <si>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</si>
  <si>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</si>
  <si>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</si>
  <si>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</si>
  <si>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</si>
  <si>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</si>
  <si>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</si>
  <si>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</si>
  <si>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</si>
  <si>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</si>
  <si>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</si>
  <si>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</si>
  <si>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</si>
  <si>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</si>
  <si>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</si>
  <si>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</si>
  <si>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</si>
  <si>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</si>
  <si>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</si>
  <si>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</si>
  <si>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</si>
  <si>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</si>
  <si>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</si>
  <si>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</si>
  <si>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</si>
  <si>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</si>
  <si>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</si>
  <si>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</si>
  <si>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</si>
  <si>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</si>
  <si>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</si>
  <si>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</si>
  <si>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</si>
  <si>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</si>
  <si>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</si>
  <si>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</si>
  <si>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</si>
  <si>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</si>
  <si>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</si>
  <si>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</si>
  <si>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</si>
  <si>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</si>
  <si>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</si>
  <si>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</si>
  <si>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</si>
  <si>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</si>
  <si>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</si>
  <si>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</si>
  <si>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</si>
  <si>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</si>
  <si>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</si>
  <si>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</si>
  <si>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</si>
  <si>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</si>
  <si>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</si>
  <si>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</si>
  <si>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</si>
  <si>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</si>
  <si>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</si>
  <si>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</si>
  <si>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</si>
  <si>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</si>
  <si>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</si>
  <si>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</si>
  <si>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</si>
  <si>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</si>
  <si>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</si>
  <si>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</si>
  <si>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</si>
  <si>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</si>
  <si>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</si>
  <si>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</si>
  <si>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</si>
  <si>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</si>
  <si>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</si>
  <si>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</si>
  <si>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</si>
  <si>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</si>
  <si>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</si>
  <si>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</si>
  <si>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</si>
  <si>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</si>
  <si>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</si>
  <si>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</si>
  <si>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</si>
  <si>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</si>
  <si>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</si>
  <si>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</si>
  <si>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</si>
  <si>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</si>
  <si>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</si>
  <si>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</si>
  <si>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</si>
  <si>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</si>
  <si>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</si>
  <si>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</si>
  <si>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</si>
  <si>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</si>
  <si>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</si>
  <si>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</si>
  <si>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</si>
  <si>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</si>
  <si>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</si>
  <si>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</si>
  <si>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</si>
  <si>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</si>
  <si>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</si>
  <si>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</si>
  <si>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</si>
  <si>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</si>
  <si>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</si>
  <si>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</si>
  <si>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</si>
  <si>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</si>
  <si>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</si>
  <si>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</si>
  <si>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</si>
  <si>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</si>
  <si>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</si>
  <si>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</si>
  <si>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</si>
  <si>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</si>
  <si>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</si>
  <si>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</si>
  <si>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</si>
  <si>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</si>
  <si>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</si>
  <si>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</si>
  <si>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</si>
  <si>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</si>
  <si>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</si>
  <si>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</si>
  <si>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</si>
  <si>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</si>
  <si>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</si>
  <si>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</si>
  <si>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</si>
  <si>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</si>
  <si>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</si>
  <si>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</si>
  <si>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</si>
  <si>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</si>
  <si>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</si>
  <si>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</si>
  <si>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</si>
  <si>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</si>
  <si>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</si>
  <si>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</si>
  <si>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</si>
  <si>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</si>
  <si>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</si>
  <si>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</si>
  <si>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</si>
  <si>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</si>
  <si>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</si>
  <si>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</si>
  <si>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</si>
  <si>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</si>
  <si>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</si>
  <si>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</si>
  <si>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</si>
  <si>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</si>
  <si>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</si>
  <si>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</si>
  <si>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</si>
  <si>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</si>
  <si>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</si>
  <si>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</si>
  <si>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</si>
  <si>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</si>
  <si>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</si>
  <si>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</si>
  <si>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</si>
  <si>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</si>
  <si>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</si>
  <si>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</si>
  <si>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</si>
  <si>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</si>
  <si>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</si>
  <si>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</si>
  <si>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</si>
  <si>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</si>
  <si>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</si>
  <si>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</si>
  <si>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</si>
  <si>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</si>
  <si>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</si>
  <si>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</si>
  <si>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</si>
  <si>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</si>
  <si>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</si>
  <si>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</si>
  <si>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</si>
  <si>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</si>
  <si>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</si>
  <si>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</si>
  <si>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</si>
  <si>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</si>
  <si>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</si>
  <si>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</si>
  <si>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</si>
  <si>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</si>
  <si>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</si>
  <si>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</si>
  <si>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</si>
  <si>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</si>
  <si>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</si>
  <si>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</si>
  <si>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</si>
  <si>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</si>
  <si>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</si>
  <si>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</si>
  <si>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</si>
  <si>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</si>
  <si>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</si>
  <si>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</si>
  <si>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</si>
  <si>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</si>
  <si>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</si>
  <si>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</si>
  <si>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</si>
  <si>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</si>
  <si>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</si>
  <si>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</si>
  <si>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</si>
  <si>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</si>
  <si>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</si>
  <si>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</si>
  <si>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</si>
  <si>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</si>
  <si>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</si>
  <si>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</si>
  <si>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</si>
  <si>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</si>
  <si>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</si>
  <si>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</si>
  <si>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</si>
  <si>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</si>
  <si>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</si>
  <si>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</si>
  <si>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</si>
  <si>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</si>
  <si>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</si>
  <si>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</si>
  <si>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</si>
  <si>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</si>
  <si>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</si>
  <si>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</si>
  <si>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</si>
  <si>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</si>
  <si>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</si>
  <si>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</si>
  <si>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</si>
  <si>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</si>
  <si>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</si>
  <si>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</si>
  <si>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</si>
  <si>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</si>
  <si>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</si>
  <si>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</si>
  <si>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</si>
  <si>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</si>
  <si>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</si>
  <si>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</si>
  <si>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</si>
  <si>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</si>
  <si>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</si>
  <si>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</si>
  <si>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</si>
  <si>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</si>
  <si>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</si>
  <si>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</si>
  <si>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</si>
  <si>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</si>
  <si>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</si>
  <si>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</si>
  <si>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</si>
  <si>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</si>
  <si>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</si>
  <si>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</si>
  <si>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</si>
  <si>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</si>
  <si>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</si>
  <si>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</si>
  <si>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</si>
  <si>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</si>
  <si>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</si>
  <si>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</si>
  <si>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</si>
  <si>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</si>
  <si>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</si>
  <si>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</si>
  <si>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</si>
  <si>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</si>
  <si>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</si>
  <si>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</si>
  <si>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</si>
  <si>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</si>
  <si>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</si>
  <si>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</si>
  <si>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</si>
  <si>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</si>
  <si>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</si>
  <si>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</si>
  <si>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</si>
  <si>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</si>
  <si>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</si>
  <si>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</si>
  <si>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</si>
  <si>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</si>
  <si>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</si>
  <si>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</si>
  <si>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</si>
  <si>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</si>
  <si>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</si>
  <si>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</si>
  <si>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</si>
  <si>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</si>
  <si>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</si>
  <si>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</si>
  <si>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</si>
  <si>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</si>
  <si>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</si>
  <si>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</si>
  <si>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</si>
  <si>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</si>
  <si>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</si>
  <si>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</si>
  <si>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</si>
  <si>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</si>
  <si>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</si>
  <si>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</si>
  <si>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</si>
  <si>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</si>
  <si>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</si>
  <si>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</si>
  <si>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</si>
  <si>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</si>
  <si>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</si>
  <si>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</si>
  <si>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</si>
  <si>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</si>
  <si>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</si>
  <si>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</si>
  <si>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</si>
  <si>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</si>
  <si>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</si>
  <si>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</si>
  <si>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</si>
  <si>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</si>
  <si>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</si>
  <si>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</si>
  <si>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</si>
  <si>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</si>
  <si>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</si>
  <si>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</si>
  <si>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</si>
  <si>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</si>
  <si>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</si>
  <si>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</si>
  <si>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</si>
  <si>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</si>
  <si>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</si>
  <si>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</si>
  <si>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</si>
  <si>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</si>
  <si>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</si>
  <si>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</si>
  <si>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</si>
  <si>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</si>
  <si>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</si>
  <si>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</si>
  <si>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</si>
  <si>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</si>
  <si>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</si>
  <si>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</si>
  <si>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</si>
  <si>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</si>
  <si>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</si>
  <si>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</si>
  <si>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</si>
  <si>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</si>
  <si>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</si>
  <si>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</si>
  <si>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</si>
  <si>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</si>
  <si>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</si>
  <si>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</si>
  <si>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</si>
  <si>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</si>
  <si>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</si>
  <si>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</si>
  <si>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</si>
  <si>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</si>
  <si>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</si>
  <si>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</si>
  <si>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</si>
  <si>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</si>
  <si>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</si>
  <si>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</si>
  <si>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</si>
  <si>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</si>
  <si>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</si>
  <si>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</si>
  <si>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</si>
  <si>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</si>
  <si>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</si>
  <si>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</si>
  <si>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</si>
  <si>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</si>
  <si>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</si>
  <si>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</si>
  <si>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</si>
  <si>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</si>
  <si>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</si>
  <si>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</si>
  <si>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</si>
  <si>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</si>
  <si>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</si>
  <si>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</si>
  <si>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</si>
  <si>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</si>
  <si>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</si>
  <si>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</si>
  <si>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</si>
  <si>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</si>
  <si>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</si>
  <si>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</si>
  <si>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</si>
  <si>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</si>
  <si>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</si>
  <si>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</si>
  <si>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</si>
  <si>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</si>
  <si>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</si>
  <si>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</si>
  <si>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</si>
  <si>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</si>
  <si>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</si>
  <si>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</si>
  <si>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</si>
  <si>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</si>
  <si>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</si>
  <si>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</si>
  <si>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</si>
  <si>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</si>
  <si>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</si>
  <si>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</si>
  <si>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</si>
  <si>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</si>
  <si>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</si>
  <si>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</si>
  <si>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</si>
  <si>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</si>
  <si>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</si>
  <si>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</si>
  <si>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</si>
  <si>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</si>
  <si>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</si>
  <si>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</si>
  <si>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</si>
  <si>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</si>
  <si>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</si>
  <si>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</si>
  <si>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</si>
  <si>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</si>
  <si>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</si>
  <si>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</si>
  <si>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</si>
  <si>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</si>
  <si>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</si>
  <si>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</si>
  <si>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</si>
  <si>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</si>
  <si>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</si>
  <si>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</si>
  <si>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</si>
  <si>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</si>
  <si>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</si>
  <si>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</si>
  <si>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</si>
  <si>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</si>
  <si>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</si>
  <si>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</si>
  <si>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</si>
  <si>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</si>
  <si>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</si>
  <si>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</si>
  <si>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</si>
  <si>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</si>
  <si>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</si>
  <si>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</si>
  <si>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</si>
  <si>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</si>
  <si>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</si>
  <si>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</si>
  <si>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</si>
  <si>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</si>
  <si>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</si>
  <si>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</si>
  <si>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</si>
  <si>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</si>
  <si>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</si>
  <si>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</si>
  <si>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</si>
  <si>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</si>
  <si>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</si>
  <si>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</si>
  <si>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</si>
  <si>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</si>
  <si>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</si>
  <si>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</si>
  <si>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</si>
  <si>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</si>
  <si>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</si>
  <si>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</si>
  <si>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</si>
  <si>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</si>
  <si>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</si>
  <si>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</si>
  <si>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</si>
  <si>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</si>
  <si>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</si>
  <si>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</si>
  <si>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</si>
  <si>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</si>
  <si>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</si>
  <si>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</si>
  <si>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</si>
  <si>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</si>
  <si>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</si>
  <si>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</si>
  <si>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</si>
  <si>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</si>
  <si>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</si>
  <si>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</si>
  <si>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</si>
  <si>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</si>
  <si>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</si>
  <si>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</si>
  <si>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</si>
  <si>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</si>
  <si>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</si>
  <si>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</si>
  <si>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</si>
  <si>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</si>
  <si>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</si>
  <si>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</si>
  <si>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</si>
  <si>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</si>
  <si>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</si>
  <si>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</si>
  <si>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</si>
  <si>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</si>
  <si>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</si>
  <si>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</si>
  <si>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</si>
  <si>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</si>
  <si>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</si>
  <si>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</si>
  <si>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</si>
  <si>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</si>
  <si>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</si>
  <si>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</si>
  <si>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</si>
  <si>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</si>
  <si>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</si>
  <si>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</si>
  <si>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</si>
  <si>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</si>
  <si>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</si>
  <si>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</si>
  <si>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</si>
  <si>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</si>
  <si>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</si>
  <si>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</si>
  <si>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</si>
  <si>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</si>
  <si>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</si>
  <si>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</si>
  <si>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</si>
  <si>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</si>
  <si>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</si>
  <si>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</si>
  <si>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</si>
  <si>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</si>
  <si>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</si>
  <si>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</si>
  <si>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</si>
  <si>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</si>
  <si>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</si>
  <si>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</si>
  <si>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</si>
  <si>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</si>
  <si>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</si>
  <si>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</si>
  <si>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</si>
  <si>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</si>
  <si>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</si>
  <si>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</si>
  <si>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</si>
  <si>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</si>
  <si>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</si>
  <si>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</si>
  <si>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</si>
  <si>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</si>
  <si>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</si>
  <si>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</si>
  <si>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</si>
  <si>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</si>
  <si>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</si>
  <si>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</si>
  <si>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</si>
  <si>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</si>
  <si>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</si>
  <si>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</si>
  <si>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</si>
  <si>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</si>
  <si>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</si>
  <si>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</si>
  <si>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</si>
  <si>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</si>
  <si>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</si>
  <si>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</si>
  <si>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</si>
  <si>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</si>
  <si>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</si>
  <si>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</si>
  <si>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</si>
  <si>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</si>
  <si>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</si>
  <si>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</si>
  <si>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</si>
  <si>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</si>
  <si>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</si>
  <si>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</si>
  <si>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</si>
  <si>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</si>
  <si>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</si>
  <si>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</si>
  <si>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</si>
  <si>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</si>
  <si>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</si>
  <si>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</si>
  <si>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</si>
  <si>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</si>
  <si>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</si>
  <si>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</si>
  <si>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</si>
  <si>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</si>
  <si>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</si>
  <si>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</si>
  <si>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</si>
  <si>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</si>
  <si>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</si>
  <si>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</si>
  <si>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</si>
  <si>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</si>
  <si>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</si>
  <si>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</si>
  <si>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</si>
  <si>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</si>
  <si>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</si>
  <si>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</si>
  <si>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</si>
  <si>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</si>
  <si>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</si>
  <si>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</si>
  <si>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</si>
  <si>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</si>
  <si>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</si>
  <si>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</si>
  <si>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</si>
  <si>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</si>
  <si>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</si>
  <si>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</si>
  <si>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</si>
  <si>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</si>
  <si>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</si>
  <si>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</si>
  <si>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</si>
  <si>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</si>
  <si>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</si>
  <si>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</si>
  <si>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</si>
  <si>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</si>
  <si>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</si>
  <si>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</si>
  <si>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</si>
  <si>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</si>
  <si>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</si>
  <si>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</si>
  <si>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</si>
  <si>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</si>
  <si>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</si>
  <si>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</si>
  <si>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</si>
  <si>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</si>
  <si>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</si>
  <si>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</si>
  <si>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</si>
  <si>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</si>
  <si>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</si>
  <si>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</si>
  <si>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</si>
  <si>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</si>
  <si>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</si>
  <si>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</si>
  <si>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</si>
  <si>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</si>
  <si>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</si>
  <si>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</si>
  <si>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</si>
  <si>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</si>
  <si>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</si>
  <si>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</si>
  <si>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</si>
  <si>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</si>
  <si>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</si>
  <si>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</si>
  <si>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</si>
  <si>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</si>
  <si>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</si>
  <si>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</si>
  <si>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</si>
  <si>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</si>
  <si>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</si>
  <si>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</si>
  <si>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</si>
  <si>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</si>
  <si>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</si>
  <si>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</si>
  <si>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</si>
  <si>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</si>
  <si>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</si>
  <si>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</si>
  <si>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</si>
  <si>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</si>
  <si>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</si>
  <si>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</si>
  <si>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</si>
  <si>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</si>
  <si>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</si>
  <si>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</si>
  <si>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</si>
  <si>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</si>
  <si>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</si>
  <si>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</si>
  <si>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</si>
  <si>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</si>
  <si>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</si>
  <si>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</si>
  <si>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</si>
  <si>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</si>
  <si>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</si>
  <si>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</si>
  <si>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</si>
  <si>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</si>
  <si>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</si>
  <si>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</si>
  <si>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</si>
  <si>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</si>
  <si>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</si>
  <si>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</si>
  <si>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</si>
  <si>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</si>
  <si>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</si>
  <si>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</si>
  <si>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</si>
  <si>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</si>
  <si>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</si>
  <si>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</si>
  <si>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</si>
  <si>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</si>
  <si>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</si>
  <si>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</si>
  <si>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</si>
  <si>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</si>
  <si>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</si>
  <si>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</si>
  <si>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</si>
  <si>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</si>
  <si>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</si>
  <si>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</si>
  <si>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</si>
  <si>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</si>
  <si>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</si>
  <si>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</si>
  <si>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</si>
  <si>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</si>
  <si>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</si>
  <si>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</si>
  <si>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</si>
  <si>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</si>
  <si>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</si>
  <si>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</si>
  <si>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</si>
  <si>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</si>
  <si>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</si>
  <si>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</si>
  <si>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</si>
  <si>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</si>
  <si>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</si>
  <si>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</si>
  <si>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</si>
  <si>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</si>
  <si>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</si>
  <si>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</si>
  <si>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</si>
  <si>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</si>
  <si>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</si>
  <si>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</si>
  <si>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</si>
  <si>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</si>
  <si>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</si>
  <si>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</si>
  <si>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</si>
  <si>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</si>
  <si>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</si>
  <si>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</si>
  <si>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</si>
  <si>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</si>
  <si>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</si>
  <si>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</si>
  <si>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</si>
  <si>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</si>
  <si>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</si>
  <si>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</si>
  <si>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</si>
  <si>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</si>
  <si>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</si>
  <si>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</si>
  <si>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</si>
  <si>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</si>
  <si>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</si>
  <si>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</si>
  <si>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</si>
  <si>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</si>
  <si>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</si>
  <si>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</si>
  <si>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</si>
  <si>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</si>
  <si>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</si>
  <si>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</si>
  <si>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</si>
  <si>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</si>
  <si>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</si>
  <si>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</si>
  <si>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</si>
  <si>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</si>
  <si>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</si>
  <si>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</si>
  <si>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</si>
  <si>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</si>
  <si>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</si>
  <si>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</si>
  <si>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</si>
  <si>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</si>
  <si>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</si>
  <si>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</si>
  <si>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</si>
  <si>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</si>
  <si>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</si>
  <si>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</si>
  <si>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</si>
  <si>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</si>
  <si>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</si>
  <si>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</si>
  <si>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</si>
  <si>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</si>
  <si>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</si>
  <si>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</si>
  <si>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</si>
  <si>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</si>
  <si>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</si>
  <si>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</si>
  <si>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</si>
  <si>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</si>
  <si>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</si>
  <si>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</si>
  <si>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</si>
  <si>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</si>
  <si>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</si>
  <si>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</si>
  <si>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</si>
  <si>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</si>
  <si>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</si>
  <si>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</si>
  <si>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</si>
  <si>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</si>
  <si>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</si>
  <si>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</si>
  <si>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</si>
  <si>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</si>
  <si>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</si>
  <si>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</si>
  <si>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</si>
  <si>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</si>
  <si>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</si>
  <si>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</si>
  <si>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</si>
  <si>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</si>
  <si>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</si>
  <si>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</si>
  <si>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</si>
  <si>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</si>
  <si>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</si>
  <si>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</si>
  <si>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</si>
  <si>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</si>
  <si>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</si>
  <si>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</si>
  <si>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</si>
  <si>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</si>
  <si>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</si>
  <si>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</si>
  <si>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</si>
  <si>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</si>
  <si>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</si>
  <si>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</si>
  <si>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</si>
  <si>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</si>
  <si>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</si>
  <si>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</si>
  <si>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</si>
  <si>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</si>
  <si>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</si>
  <si>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</si>
  <si>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</si>
  <si>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</si>
  <si>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</si>
  <si>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</si>
  <si>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</si>
  <si>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</si>
  <si>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</si>
  <si>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</si>
  <si>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</si>
  <si>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</si>
  <si>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</si>
  <si>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</si>
  <si>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</si>
  <si>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</si>
  <si>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</si>
  <si>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</si>
  <si>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</si>
  <si>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</si>
  <si>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</si>
  <si>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</si>
  <si>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</si>
  <si>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</si>
  <si>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</si>
  <si>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</si>
  <si>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</si>
  <si>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</si>
  <si>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</si>
  <si>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</si>
  <si>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</si>
  <si>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</si>
  <si>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</si>
  <si>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</si>
  <si>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</si>
  <si>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</si>
  <si>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</si>
  <si>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</si>
  <si>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</si>
  <si>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</si>
  <si>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</si>
  <si>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</si>
  <si>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</si>
  <si>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</si>
  <si>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</si>
  <si>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</si>
  <si>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</si>
  <si>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</si>
  <si>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</si>
  <si>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</si>
  <si>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</si>
  <si>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</si>
  <si>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</si>
  <si>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</si>
  <si>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</si>
  <si>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</si>
  <si>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</si>
  <si>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</si>
  <si>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</si>
  <si>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</si>
  <si>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</si>
  <si>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</si>
  <si>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</si>
  <si>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</si>
  <si>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</si>
  <si>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</si>
  <si>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</si>
  <si>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</si>
  <si>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</si>
  <si>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</si>
  <si>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</si>
  <si>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</si>
  <si>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</si>
  <si>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</si>
  <si>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</si>
  <si>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</si>
  <si>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</si>
  <si>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</si>
  <si>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</si>
  <si>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</si>
  <si>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</si>
  <si>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</si>
  <si>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</si>
  <si>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</si>
  <si>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</si>
  <si>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</si>
  <si>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</si>
  <si>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</si>
  <si>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</si>
  <si>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</si>
  <si>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</si>
  <si>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</si>
  <si>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</si>
  <si>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</si>
  <si>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</si>
  <si>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</si>
  <si>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</si>
  <si>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</si>
  <si>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</si>
  <si>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</si>
  <si>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</si>
  <si>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</si>
  <si>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</si>
  <si>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</si>
  <si>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</si>
  <si>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</si>
  <si>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</si>
  <si>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</si>
  <si>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</si>
  <si>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</si>
  <si>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</si>
  <si>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</si>
  <si>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</si>
  <si>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</si>
  <si>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</si>
  <si>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</si>
  <si>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</si>
  <si>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</si>
  <si>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</si>
  <si>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</si>
  <si>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</si>
  <si>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</si>
  <si>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</si>
  <si>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</si>
  <si>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</si>
  <si>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</si>
  <si>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</si>
  <si>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</si>
  <si>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</si>
  <si>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</si>
  <si>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</si>
  <si>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</si>
  <si>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</si>
  <si>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</si>
  <si>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</si>
  <si>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</si>
  <si>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</si>
  <si>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</si>
  <si>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</si>
  <si>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</si>
  <si>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</si>
  <si>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</si>
  <si>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</si>
  <si>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</si>
  <si>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</si>
  <si>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</si>
  <si>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</si>
  <si>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</si>
  <si>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</si>
  <si>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</si>
  <si>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</si>
  <si>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</si>
  <si>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</si>
  <si>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</si>
  <si>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</si>
  <si>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</si>
  <si>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</si>
  <si>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</si>
  <si>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</si>
  <si>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</si>
  <si>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</si>
  <si>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</si>
  <si>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</si>
  <si>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</si>
  <si>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</si>
  <si>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</si>
  <si>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</si>
  <si>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</si>
  <si>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</si>
  <si>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</si>
  <si>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</si>
  <si>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</si>
  <si>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</si>
  <si>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</si>
  <si>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</si>
  <si>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</si>
  <si>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</si>
  <si>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</si>
  <si>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</si>
  <si>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</si>
  <si>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</si>
  <si>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</si>
  <si>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</si>
  <si>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</si>
  <si>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</si>
  <si>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</si>
  <si>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</si>
  <si>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</si>
  <si>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</si>
  <si>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</si>
  <si>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</si>
  <si>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</si>
  <si>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</si>
  <si>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</si>
  <si>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</si>
  <si>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</si>
  <si>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</si>
  <si>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</si>
  <si>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</si>
  <si>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</si>
  <si>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</si>
  <si>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</si>
  <si>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</si>
  <si>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</si>
  <si>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</si>
  <si>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</si>
  <si>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</si>
  <si>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</si>
  <si>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</si>
  <si>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</si>
  <si>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</si>
  <si>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</si>
  <si>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</si>
  <si>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</si>
  <si>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</si>
  <si>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</si>
  <si>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</si>
  <si>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</si>
  <si>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</si>
  <si>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</si>
  <si>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</si>
  <si>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</si>
  <si>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</si>
  <si>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</si>
  <si>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</si>
  <si>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</si>
  <si>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</si>
  <si>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</si>
  <si>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</si>
  <si>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</si>
  <si>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</si>
  <si>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</si>
  <si>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</si>
  <si>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</si>
  <si>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</si>
  <si>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</si>
  <si>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</si>
  <si>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</si>
  <si>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</si>
  <si>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</si>
  <si>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</si>
  <si>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</si>
  <si>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</si>
  <si>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</si>
  <si>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</si>
  <si>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</si>
  <si>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</si>
  <si>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</si>
  <si>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</si>
  <si>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</si>
  <si>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</si>
  <si>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</si>
  <si>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</si>
  <si>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</si>
  <si>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</si>
  <si>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</si>
  <si>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</si>
  <si>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</si>
  <si>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</si>
  <si>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</si>
  <si>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</si>
  <si>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</si>
  <si>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</si>
  <si>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</si>
  <si>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</si>
  <si>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</si>
  <si>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</si>
  <si>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</si>
  <si>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</si>
  <si>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</si>
  <si>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</si>
  <si>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</si>
  <si>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</si>
  <si>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</si>
  <si>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</si>
  <si>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</si>
  <si>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</si>
  <si>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</si>
  <si>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</si>
  <si>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</si>
  <si>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</si>
  <si>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</si>
  <si>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</si>
  <si>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</si>
  <si>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</si>
  <si>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</si>
  <si>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</si>
  <si>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</si>
  <si>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</si>
  <si>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</si>
  <si>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</si>
  <si>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</si>
  <si>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</si>
  <si>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</si>
  <si>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</si>
  <si>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</si>
  <si>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</si>
  <si>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</si>
  <si>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</si>
  <si>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</si>
  <si>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</si>
  <si>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</si>
  <si>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</si>
  <si>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</si>
  <si>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</si>
  <si>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</si>
  <si>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</si>
  <si>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</si>
  <si>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</si>
  <si>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</si>
  <si>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</si>
  <si>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</si>
  <si>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</si>
  <si>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</si>
  <si>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</si>
  <si>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</si>
  <si>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</si>
  <si>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</si>
  <si>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</si>
  <si>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</si>
  <si>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</si>
  <si>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</si>
  <si>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</si>
  <si>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</si>
  <si>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</si>
  <si>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</si>
  <si>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</si>
  <si>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</si>
  <si>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</si>
  <si>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</si>
  <si>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</si>
  <si>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</si>
  <si>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</si>
  <si>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</si>
  <si>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</si>
  <si>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</si>
  <si>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</si>
  <si>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</si>
  <si>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</si>
  <si>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</si>
  <si>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</si>
  <si>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</si>
  <si>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</si>
  <si>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</si>
  <si>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</si>
  <si>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</si>
  <si>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</si>
  <si>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</si>
  <si>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</si>
  <si>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</si>
  <si>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</si>
  <si>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</si>
  <si>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</si>
  <si>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</si>
  <si>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</si>
  <si>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</si>
  <si>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</si>
  <si>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</si>
  <si>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</si>
  <si>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</si>
  <si>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</si>
  <si>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</si>
  <si>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</si>
  <si>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</si>
  <si>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</si>
  <si>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</si>
  <si>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</si>
  <si>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</si>
  <si>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</si>
  <si>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</si>
  <si>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</si>
  <si>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</si>
  <si>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</si>
  <si>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</si>
  <si>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</si>
  <si>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</si>
  <si>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</si>
  <si>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</si>
  <si>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</si>
  <si>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</si>
  <si>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</si>
  <si>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</si>
  <si>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</si>
  <si>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</si>
  <si>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</si>
  <si>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</si>
  <si>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</si>
  <si>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</si>
  <si>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</si>
  <si>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</si>
  <si>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</si>
  <si>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</si>
  <si>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</si>
  <si>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</si>
  <si>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</si>
  <si>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</si>
  <si>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</si>
  <si>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</si>
  <si>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</si>
  <si>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</si>
  <si>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</si>
  <si>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</si>
  <si>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</si>
  <si>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</si>
  <si>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</si>
  <si>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</si>
  <si>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</si>
  <si>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</si>
  <si>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</si>
  <si>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</si>
  <si>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</si>
  <si>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</si>
  <si>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</si>
  <si>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</si>
  <si>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</si>
  <si>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</si>
  <si>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</si>
  <si>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</si>
  <si>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</si>
  <si>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</si>
  <si>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</si>
  <si>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</si>
  <si>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</si>
  <si>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</si>
  <si>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</si>
  <si>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</si>
  <si>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</si>
  <si>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</si>
  <si>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</si>
  <si>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</si>
  <si>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</si>
  <si>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</si>
  <si>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</si>
  <si>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</si>
  <si>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</si>
  <si>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</si>
  <si>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</si>
  <si>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</si>
  <si>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</si>
  <si>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</si>
  <si>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</si>
  <si>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</si>
  <si>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</si>
  <si>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</si>
  <si>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</si>
  <si>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</si>
  <si>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</si>
  <si>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</si>
  <si>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</si>
  <si>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</si>
  <si>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</si>
  <si>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</si>
  <si>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</si>
  <si>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</si>
  <si>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</si>
  <si>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</si>
  <si>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</si>
  <si>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</si>
  <si>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</si>
  <si>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</si>
  <si>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</si>
  <si>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</si>
  <si>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</si>
  <si>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</si>
  <si>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</si>
  <si>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</si>
  <si>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</si>
  <si>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</si>
  <si>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</si>
  <si>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</si>
  <si>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</si>
  <si>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</si>
  <si>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</si>
  <si>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</si>
  <si>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</si>
  <si>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</si>
  <si>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</si>
  <si>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</si>
  <si>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</si>
  <si>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</si>
  <si>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</si>
  <si>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</si>
  <si>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</si>
  <si>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</si>
  <si>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</si>
  <si>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</si>
  <si>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</si>
  <si>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</si>
  <si>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</si>
  <si>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</si>
  <si>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</si>
  <si>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</si>
  <si>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</si>
  <si>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</si>
  <si>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</si>
  <si>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</si>
  <si>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</si>
  <si>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</si>
  <si>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</si>
  <si>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</si>
  <si>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</si>
  <si>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</si>
  <si>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</si>
  <si>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</si>
  <si>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</si>
  <si>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</si>
  <si>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</si>
  <si>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</si>
  <si>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</si>
  <si>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</si>
  <si>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</si>
  <si>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</si>
  <si>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</si>
  <si>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</si>
  <si>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</si>
  <si>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</si>
  <si>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</si>
  <si>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</si>
  <si>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</si>
  <si>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</si>
  <si>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</si>
  <si>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</si>
  <si>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</si>
  <si>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</si>
  <si>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</si>
  <si>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</si>
  <si>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</si>
  <si>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</si>
  <si>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</si>
  <si>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</si>
  <si>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</si>
  <si>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</si>
  <si>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</si>
  <si>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</si>
  <si>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</si>
  <si>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</si>
  <si>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</si>
  <si>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</si>
  <si>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</si>
  <si>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</si>
  <si>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</si>
  <si>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</si>
  <si>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</si>
  <si>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</si>
  <si>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</si>
  <si>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</si>
  <si>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</si>
  <si>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</si>
  <si>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</si>
  <si>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</si>
  <si>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</si>
  <si>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</si>
  <si>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</si>
  <si>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</si>
  <si>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</si>
  <si>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</si>
  <si>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</si>
  <si>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</si>
  <si>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</si>
  <si>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</si>
  <si>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</si>
  <si>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</si>
  <si>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</si>
  <si>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</si>
  <si>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</si>
  <si>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</si>
  <si>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</si>
  <si>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</si>
  <si>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</si>
  <si>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</si>
  <si>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</si>
  <si>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</si>
  <si>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</si>
  <si>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</si>
  <si>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</si>
  <si>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</si>
  <si>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</si>
  <si>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</si>
  <si>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</si>
  <si>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</si>
  <si>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</si>
  <si>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</si>
  <si>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</si>
  <si>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</si>
  <si>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</si>
  <si>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</si>
  <si>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</si>
  <si>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</si>
  <si>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</si>
  <si>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</si>
  <si>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</si>
  <si>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</si>
  <si>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</si>
  <si>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</si>
  <si>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</si>
  <si>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</si>
  <si>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</si>
  <si>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</si>
  <si>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</si>
  <si>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</si>
  <si>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</si>
  <si>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</si>
  <si>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</si>
  <si>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</si>
  <si>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</si>
  <si>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</si>
  <si>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</si>
  <si>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</si>
  <si>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</si>
  <si>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</si>
  <si>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</si>
  <si>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</si>
  <si>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</si>
  <si>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</si>
  <si>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</si>
  <si>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</si>
  <si>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</si>
  <si>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</si>
  <si>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</si>
  <si>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</si>
  <si>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</si>
  <si>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</si>
  <si>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</si>
  <si>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</si>
  <si>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</si>
  <si>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</si>
  <si>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</si>
  <si>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</si>
  <si>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</si>
  <si>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</si>
  <si>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</si>
  <si>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</si>
  <si>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</si>
  <si>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</si>
  <si>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</si>
  <si>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</si>
  <si>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</si>
  <si>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</si>
  <si>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</si>
  <si>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</si>
  <si>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</si>
  <si>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</si>
  <si>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</si>
  <si>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</si>
  <si>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</si>
  <si>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</si>
  <si>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</si>
  <si>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</si>
  <si>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</si>
  <si>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</si>
  <si>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</si>
  <si>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</si>
  <si>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</si>
  <si>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</si>
  <si>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</si>
  <si>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</si>
  <si>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</si>
  <si>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</si>
  <si>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</si>
  <si>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</si>
  <si>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</si>
  <si>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</si>
  <si>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</si>
  <si>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</si>
  <si>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</si>
  <si>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</si>
  <si>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</si>
  <si>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</si>
  <si>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</si>
  <si>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</si>
  <si>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</si>
  <si>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</si>
  <si>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</si>
  <si>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</si>
  <si>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</si>
  <si>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</si>
  <si>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</si>
  <si>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</si>
  <si>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</si>
  <si>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</si>
  <si>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</si>
  <si>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</si>
  <si>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</si>
  <si>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</si>
  <si>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</si>
  <si>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</si>
  <si>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</si>
  <si>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</si>
  <si>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</si>
  <si>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</si>
  <si>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</si>
  <si>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</si>
  <si>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</si>
  <si>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</si>
  <si>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</si>
  <si>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</si>
  <si>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</si>
  <si>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</si>
  <si>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</si>
  <si>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</si>
  <si>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</si>
  <si>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</si>
  <si>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</si>
  <si>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</si>
  <si>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</si>
  <si>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</si>
  <si>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</si>
  <si>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</si>
  <si>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</si>
  <si>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</si>
  <si>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</si>
  <si>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</si>
  <si>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</si>
  <si>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</si>
  <si>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</si>
  <si>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</si>
  <si>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</si>
  <si>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</si>
  <si>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</si>
  <si>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</si>
  <si>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</si>
  <si>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</si>
  <si>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</si>
  <si>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</si>
  <si>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</si>
  <si>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</si>
  <si>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</si>
  <si>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</si>
  <si>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</si>
  <si>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</si>
  <si>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</si>
  <si>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</si>
  <si>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</si>
  <si>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</si>
  <si>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</si>
  <si>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</si>
  <si>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</si>
  <si>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</si>
  <si>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</si>
  <si>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</si>
  <si>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</si>
  <si>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</si>
  <si>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</si>
  <si>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</si>
  <si>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</si>
  <si>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</si>
  <si>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</si>
  <si>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</si>
  <si>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</si>
  <si>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</si>
  <si>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</si>
  <si>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</si>
  <si>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</si>
  <si>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</si>
  <si>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</si>
  <si>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</si>
  <si>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</si>
  <si>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</si>
  <si>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</si>
  <si>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</si>
  <si>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</si>
  <si>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</si>
  <si>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</si>
  <si>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</si>
  <si>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</si>
  <si>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</si>
  <si>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</si>
  <si>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</si>
  <si>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</si>
  <si>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</si>
  <si>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</si>
  <si>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</si>
  <si>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</si>
  <si>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</si>
  <si>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</si>
  <si>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</si>
  <si>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</si>
  <si>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</si>
  <si>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</si>
  <si>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</si>
  <si>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</si>
  <si>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</si>
  <si>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</si>
  <si>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</si>
  <si>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</si>
  <si>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</si>
  <si>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</si>
  <si>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</si>
  <si>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</si>
  <si>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</si>
  <si>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</si>
  <si>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</si>
  <si>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</si>
  <si>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</si>
  <si>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</si>
  <si>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</si>
  <si>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</si>
  <si>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</si>
  <si>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</si>
  <si>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</si>
  <si>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</si>
  <si>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</si>
  <si>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</si>
  <si>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</si>
  <si>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</si>
  <si>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</si>
  <si>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</si>
  <si>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</si>
  <si>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</si>
  <si>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</si>
  <si>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</si>
  <si>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</si>
  <si>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</si>
  <si>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</si>
  <si>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</si>
  <si>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</si>
  <si>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</si>
  <si>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</si>
  <si>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</si>
  <si>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</si>
  <si>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</si>
  <si>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</si>
  <si>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</si>
  <si>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</si>
  <si>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</si>
  <si>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</si>
  <si>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</si>
  <si>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</si>
  <si>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</si>
  <si>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</si>
  <si>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</si>
  <si>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</si>
  <si>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</si>
  <si>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</si>
  <si>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</si>
  <si>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</si>
  <si>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</si>
  <si>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</si>
  <si>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</si>
  <si>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</si>
  <si>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</si>
  <si>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</si>
  <si>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</si>
  <si>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</si>
  <si>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</si>
  <si>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</si>
  <si>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</si>
  <si>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</si>
  <si>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</si>
  <si>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</si>
  <si>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</si>
  <si>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</si>
  <si>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</si>
  <si>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</si>
  <si>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</si>
  <si>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</si>
  <si>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</si>
  <si>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</si>
  <si>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</si>
  <si>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</si>
  <si>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</si>
  <si>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</si>
  <si>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</si>
  <si>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</si>
  <si>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</si>
  <si>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</si>
  <si>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</si>
  <si>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</si>
  <si>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</si>
  <si>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</si>
  <si>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</si>
  <si>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</si>
  <si>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</si>
  <si>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</si>
  <si>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</si>
  <si>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</si>
  <si>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</si>
  <si>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</si>
  <si>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</si>
  <si>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</si>
  <si>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</si>
  <si>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</si>
  <si>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</si>
  <si>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</si>
  <si>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</si>
  <si>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</si>
  <si>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</si>
  <si>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</si>
  <si>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</si>
  <si>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</si>
  <si>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</si>
  <si>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</si>
  <si>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</si>
  <si>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</si>
  <si>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</si>
  <si>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</si>
  <si>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</si>
  <si>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</si>
  <si>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</si>
  <si>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</si>
  <si>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</si>
  <si>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</si>
  <si>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</si>
  <si>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</si>
  <si>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</si>
  <si>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</si>
  <si>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</si>
  <si>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</si>
  <si>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</si>
  <si>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</si>
  <si>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</si>
  <si>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</si>
  <si>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</si>
  <si>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</si>
  <si>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</si>
  <si>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</si>
  <si>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</si>
  <si>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</si>
  <si>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</si>
  <si>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</si>
  <si>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</si>
  <si>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</si>
  <si>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</si>
  <si>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</si>
  <si>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</si>
  <si>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</si>
  <si>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</si>
  <si>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</si>
  <si>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</si>
  <si>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</si>
  <si>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</si>
  <si>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</si>
  <si>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</si>
  <si>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</si>
  <si>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</si>
  <si>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</si>
  <si>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</si>
  <si>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</si>
  <si>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</si>
  <si>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</si>
  <si>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</si>
  <si>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</si>
  <si>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</si>
  <si>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</si>
  <si>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</si>
  <si>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</si>
  <si>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</si>
  <si>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</si>
  <si>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</si>
  <si>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</si>
  <si>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</si>
  <si>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</si>
  <si>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</si>
  <si>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</si>
  <si>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</si>
  <si>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</si>
  <si>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</si>
  <si>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</si>
  <si>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</si>
  <si>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</si>
  <si>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</si>
  <si>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</si>
  <si>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</si>
  <si>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</si>
  <si>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</si>
  <si>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</si>
  <si>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</si>
  <si>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</si>
  <si>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</si>
  <si>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</si>
  <si>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</si>
  <si>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</si>
  <si>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</si>
  <si>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</si>
  <si>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</si>
  <si>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</si>
  <si>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</si>
  <si>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</si>
  <si>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</si>
  <si>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</si>
  <si>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</si>
  <si>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</si>
  <si>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</si>
  <si>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</si>
  <si>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</si>
  <si>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</si>
  <si>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</si>
  <si>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</si>
  <si>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</si>
  <si>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</si>
  <si>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</si>
  <si>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</si>
  <si>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</si>
  <si>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</si>
  <si>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</si>
  <si>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</si>
  <si>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</si>
  <si>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</si>
  <si>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</si>
  <si>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</si>
  <si>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</si>
  <si>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</si>
  <si>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</si>
  <si>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</si>
  <si>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</si>
  <si>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</si>
  <si>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</si>
  <si>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</si>
  <si>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</si>
  <si>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</si>
  <si>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</si>
  <si>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</si>
  <si>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</si>
  <si>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</si>
  <si>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</si>
  <si>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</si>
  <si>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</si>
  <si>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</si>
  <si>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</si>
  <si>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</si>
  <si>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</si>
  <si>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</si>
  <si>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</si>
  <si>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</si>
  <si>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</si>
  <si>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</si>
  <si>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</si>
  <si>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</si>
  <si>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</si>
  <si>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</si>
  <si>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</si>
  <si>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</si>
  <si>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</si>
  <si>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</si>
  <si>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</si>
  <si>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</si>
  <si>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</si>
  <si>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</si>
  <si>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</si>
  <si>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</si>
  <si>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</si>
  <si>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</si>
  <si>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</si>
  <si>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</si>
  <si>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</si>
  <si>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</si>
  <si>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</si>
  <si>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</si>
  <si>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</si>
  <si>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</si>
  <si>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</si>
  <si>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</si>
  <si>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</si>
  <si>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</si>
  <si>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</si>
  <si>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</si>
  <si>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</si>
  <si>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</si>
  <si>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</si>
  <si>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</si>
  <si>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</si>
  <si>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</si>
  <si>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</si>
  <si>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</si>
  <si>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</si>
  <si>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</si>
  <si>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</si>
  <si>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</si>
  <si>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</si>
  <si>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</si>
  <si>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</si>
  <si>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</si>
  <si>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</si>
  <si>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</si>
  <si>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</si>
  <si>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</si>
  <si>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</si>
  <si>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</si>
  <si>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</si>
  <si>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</si>
  <si>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</si>
  <si>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</si>
  <si>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</si>
  <si>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</si>
  <si>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</si>
  <si>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</si>
  <si>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</si>
  <si>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</si>
  <si>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</si>
  <si>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</si>
  <si>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</si>
  <si>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</si>
  <si>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</si>
  <si>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</si>
  <si>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</si>
  <si>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</si>
  <si>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</si>
  <si>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</si>
  <si>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</si>
  <si>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</si>
  <si>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</si>
  <si>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</si>
  <si>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</si>
  <si>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</si>
  <si>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</si>
  <si>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</si>
  <si>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</si>
  <si>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</si>
  <si>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</si>
  <si>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</si>
  <si>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</si>
  <si>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</si>
  <si>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</si>
  <si>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</si>
  <si>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</si>
  <si>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</si>
  <si>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</si>
  <si>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</si>
  <si>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</si>
  <si>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</si>
  <si>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</si>
  <si>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</si>
  <si>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</si>
  <si>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</si>
  <si>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</si>
  <si>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</si>
  <si>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</si>
  <si>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</si>
  <si>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</si>
  <si>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</si>
  <si>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</si>
  <si>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</si>
  <si>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</si>
  <si>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</si>
  <si>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</si>
  <si>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</si>
  <si>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</si>
  <si>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</si>
  <si>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</si>
  <si>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</si>
  <si>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</si>
  <si>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</si>
  <si>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</si>
  <si>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</si>
  <si>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</si>
  <si>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</si>
  <si>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</si>
  <si>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</si>
  <si>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</si>
  <si>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</si>
  <si>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</si>
  <si>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</si>
  <si>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</si>
  <si>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</si>
  <si>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</si>
  <si>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</si>
  <si>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</si>
  <si>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</si>
  <si>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</si>
  <si>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</si>
  <si>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</si>
  <si>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</si>
  <si>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</si>
  <si>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</si>
  <si>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</si>
  <si>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</si>
  <si>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</si>
  <si>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</si>
  <si>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</si>
  <si>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</si>
  <si>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</si>
  <si>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</si>
  <si>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</si>
  <si>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</si>
  <si>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</si>
  <si>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</si>
  <si>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</si>
  <si>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</si>
  <si>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</si>
  <si>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</si>
  <si>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</si>
  <si>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</si>
  <si>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</si>
  <si>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</si>
  <si>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</si>
  <si>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</si>
  <si>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</si>
  <si>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</si>
  <si>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</si>
  <si>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</si>
  <si>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</si>
  <si>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</si>
  <si>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</si>
  <si>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</si>
  <si>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</si>
  <si>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</si>
  <si>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</si>
  <si>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</si>
  <si>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</si>
  <si>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</si>
  <si>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</si>
  <si>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</si>
  <si>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</si>
  <si>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</si>
  <si>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</si>
  <si>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</si>
  <si>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</si>
  <si>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</si>
  <si>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</si>
  <si>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</si>
  <si>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</si>
  <si>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</si>
  <si>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</si>
  <si>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</si>
  <si>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</si>
  <si>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</si>
  <si>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</si>
  <si>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</si>
  <si>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</si>
  <si>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</si>
  <si>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</si>
  <si>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</si>
  <si>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</si>
  <si>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</si>
  <si>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</si>
  <si>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</si>
  <si>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</si>
  <si>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</si>
  <si>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</si>
  <si>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</si>
  <si>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</si>
  <si>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</si>
  <si>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</si>
  <si>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</si>
  <si>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</si>
  <si>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</si>
  <si>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</si>
  <si>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</si>
  <si>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</si>
  <si>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</si>
  <si>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</si>
  <si>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</si>
  <si>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</si>
  <si>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</si>
  <si>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</si>
  <si>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</si>
  <si>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</si>
  <si>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</si>
  <si>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</si>
  <si>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</si>
  <si>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</si>
  <si>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</si>
  <si>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</si>
  <si>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</si>
  <si>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</si>
  <si>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</si>
  <si>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</si>
  <si>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</si>
  <si>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</si>
  <si>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</si>
  <si>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</si>
  <si>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</si>
  <si>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</si>
  <si>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</si>
  <si>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</si>
  <si>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</si>
  <si>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</si>
  <si>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</si>
  <si>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</si>
  <si>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</si>
  <si>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</si>
  <si>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</si>
  <si>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</si>
  <si>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</si>
  <si>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</si>
  <si>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</si>
  <si>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</si>
  <si>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</si>
  <si>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</si>
  <si>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</si>
  <si>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</si>
  <si>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</si>
  <si>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</si>
  <si>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</si>
  <si>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</si>
  <si>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</si>
  <si>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</si>
  <si>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</si>
  <si>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</si>
  <si>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</si>
  <si>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</si>
  <si>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</si>
  <si>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</si>
  <si>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</si>
  <si>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</si>
  <si>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</si>
  <si>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</si>
  <si>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</si>
  <si>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</si>
  <si>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</si>
  <si>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</si>
  <si>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</si>
  <si>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</si>
  <si>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</si>
  <si>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</si>
  <si>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</si>
  <si>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</si>
  <si>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</si>
  <si>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</si>
  <si>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</si>
  <si>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</si>
  <si>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</si>
  <si>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</si>
  <si>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</si>
  <si>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</si>
  <si>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</si>
  <si>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</si>
  <si>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</si>
  <si>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</si>
  <si>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</si>
  <si>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</si>
  <si>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</si>
  <si>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</si>
  <si>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</si>
  <si>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</si>
  <si>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</si>
  <si>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</si>
  <si>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</si>
  <si>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</si>
  <si>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</si>
  <si>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</si>
  <si>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</si>
  <si>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</si>
  <si>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</si>
  <si>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</si>
  <si>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</si>
  <si>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</si>
  <si>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</si>
  <si>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</si>
  <si>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</si>
  <si>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</si>
  <si>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</si>
  <si>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</si>
  <si>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</si>
  <si>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</si>
  <si>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</si>
  <si>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</si>
  <si>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</si>
  <si>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</si>
  <si>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</si>
  <si>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</si>
  <si>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</si>
  <si>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</si>
  <si>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</si>
  <si>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</si>
  <si>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</si>
  <si>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</si>
  <si>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</si>
  <si>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</si>
  <si>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</si>
  <si>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</si>
  <si>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</si>
  <si>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</si>
  <si>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</si>
  <si>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</si>
  <si>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</si>
  <si>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</si>
  <si>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</si>
  <si>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</si>
  <si>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</si>
  <si>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</si>
  <si>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</si>
  <si>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</si>
  <si>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</si>
  <si>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</si>
  <si>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</si>
  <si>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</si>
  <si>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</si>
  <si>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</si>
  <si>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</si>
  <si>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</si>
  <si>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</si>
  <si>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</si>
  <si>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</si>
  <si>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</si>
  <si>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</si>
  <si>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</si>
  <si>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</si>
  <si>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</si>
  <si>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</si>
  <si>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</si>
  <si>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</si>
  <si>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</si>
  <si>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</si>
  <si>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</si>
  <si>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</si>
  <si>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</si>
  <si>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</si>
  <si>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</si>
  <si>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</si>
  <si>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</si>
  <si>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</si>
  <si>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</si>
  <si>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</si>
  <si>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</si>
  <si>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</si>
  <si>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</si>
  <si>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</si>
  <si>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</si>
  <si>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</si>
  <si>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</si>
  <si>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</si>
  <si>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</si>
  <si>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</si>
  <si>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</si>
  <si>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</si>
  <si>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</si>
  <si>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</si>
  <si>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</si>
  <si>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</si>
  <si>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</si>
  <si>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</si>
  <si>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</si>
  <si>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</si>
  <si>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</si>
  <si>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</si>
  <si>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</si>
  <si>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</si>
  <si>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</si>
  <si>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</si>
  <si>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</si>
  <si>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</si>
  <si>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</si>
  <si>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</si>
  <si>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</si>
  <si>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</si>
  <si>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</si>
  <si>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</si>
  <si>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</si>
  <si>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</si>
  <si>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</si>
  <si>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</si>
  <si>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</si>
  <si>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</si>
  <si>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</si>
  <si>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</si>
  <si>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</si>
  <si>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</si>
  <si>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</si>
  <si>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</si>
  <si>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</si>
  <si>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</si>
  <si>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</si>
  <si>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</si>
  <si>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</si>
  <si>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</si>
  <si>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</si>
  <si>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</si>
  <si>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</si>
  <si>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</si>
  <si>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</si>
  <si>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</si>
  <si>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</si>
  <si>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</si>
  <si>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</si>
  <si>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</si>
  <si>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</si>
  <si>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</si>
  <si>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</si>
  <si>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</si>
  <si>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</si>
  <si>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</si>
  <si>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</si>
  <si>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</si>
  <si>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</si>
  <si>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</si>
  <si>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</si>
  <si>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</si>
  <si>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</si>
  <si>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</si>
  <si>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</si>
  <si>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</si>
  <si>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</si>
  <si>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</si>
  <si>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</si>
  <si>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</si>
  <si>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</si>
  <si>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</si>
  <si>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</si>
  <si>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</si>
  <si>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</si>
  <si>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</si>
  <si>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</si>
  <si>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</si>
  <si>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</si>
  <si>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</si>
  <si>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</si>
  <si>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</si>
  <si>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</si>
  <si>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</si>
  <si>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</si>
  <si>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</si>
  <si>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</si>
  <si>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</si>
  <si>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</si>
  <si>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</si>
  <si>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</si>
  <si>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</si>
  <si>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</si>
  <si>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</si>
  <si>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</si>
  <si>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</si>
  <si>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</si>
  <si>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</si>
  <si>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</si>
  <si>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</si>
  <si>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</si>
  <si>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</si>
  <si>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</si>
  <si>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</si>
  <si>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</si>
  <si>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</si>
  <si>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</si>
  <si>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</si>
  <si>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</si>
  <si>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</si>
  <si>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</si>
  <si>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</si>
  <si>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</si>
  <si>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</si>
  <si>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</si>
  <si>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</si>
  <si>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</si>
  <si>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</si>
  <si>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</si>
  <si>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</si>
  <si>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</si>
  <si>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</si>
  <si>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</si>
  <si>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</si>
  <si>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</si>
  <si>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</si>
  <si>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</si>
  <si>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</si>
  <si>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</si>
  <si>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</si>
  <si>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</si>
  <si>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</si>
  <si>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</si>
  <si>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</si>
  <si>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</si>
  <si>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</si>
  <si>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</si>
  <si>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</si>
  <si>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</si>
  <si>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</si>
  <si>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</si>
  <si>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</si>
  <si>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</si>
  <si>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</si>
  <si>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</si>
  <si>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</si>
  <si>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</si>
  <si>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</si>
  <si>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</si>
  <si>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</si>
  <si>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</si>
  <si>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</si>
  <si>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</si>
  <si>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</si>
  <si>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</si>
  <si>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</si>
  <si>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</si>
  <si>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</si>
  <si>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</si>
  <si>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</si>
  <si>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</si>
  <si>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</si>
  <si>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</si>
  <si>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</si>
  <si>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</si>
  <si>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</si>
  <si>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</si>
  <si>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</si>
  <si>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</si>
  <si>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</si>
  <si>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</si>
  <si>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</si>
  <si>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</si>
  <si>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</si>
  <si>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</si>
  <si>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</si>
  <si>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</si>
  <si>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</si>
  <si>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</si>
  <si>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</si>
  <si>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</si>
  <si>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</si>
  <si>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</si>
  <si>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</si>
  <si>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</si>
  <si>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</si>
  <si>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</si>
  <si>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</si>
  <si>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</si>
  <si>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</si>
  <si>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</si>
  <si>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</si>
  <si>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</si>
  <si>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</si>
  <si>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</si>
  <si>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</si>
  <si>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</si>
  <si>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</si>
  <si>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</si>
  <si>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</si>
  <si>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</si>
  <si>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</si>
  <si>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</si>
  <si>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</si>
  <si>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</si>
  <si>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</si>
  <si>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</si>
  <si>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</si>
  <si>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</si>
  <si>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</si>
  <si>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</si>
  <si>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</si>
  <si>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</si>
  <si>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</si>
  <si>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</si>
  <si>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</si>
  <si>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</si>
  <si>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</si>
  <si>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</si>
  <si>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</si>
  <si>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</si>
  <si>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</si>
  <si>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</si>
  <si>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</si>
  <si>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</si>
  <si>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</si>
  <si>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</si>
  <si>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</si>
  <si>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</si>
  <si>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</si>
  <si>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</si>
  <si>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</si>
  <si>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</si>
  <si>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</si>
  <si>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</si>
  <si>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</si>
  <si>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</si>
  <si>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</si>
  <si>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</si>
  <si>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</si>
  <si>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</si>
  <si>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</si>
  <si>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</si>
  <si>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</si>
  <si>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</si>
  <si>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</si>
  <si>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</si>
  <si>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</si>
  <si>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</si>
  <si>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</si>
  <si>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</si>
  <si>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</si>
  <si>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</si>
  <si>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</si>
  <si>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</si>
  <si>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</si>
  <si>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</si>
  <si>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</si>
  <si>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</si>
  <si>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</si>
  <si>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</si>
  <si>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</si>
  <si>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</si>
  <si>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</si>
  <si>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</si>
  <si>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</si>
  <si>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</si>
  <si>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</si>
  <si>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</si>
  <si>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</si>
  <si>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</si>
  <si>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</si>
  <si>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</si>
  <si>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</si>
  <si>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</si>
  <si>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</si>
  <si>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</si>
  <si>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</si>
  <si>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</si>
  <si>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</si>
  <si>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</si>
  <si>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</si>
  <si>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</si>
  <si>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</si>
  <si>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</si>
  <si>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</si>
  <si>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</si>
  <si>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</si>
  <si>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</si>
  <si>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</si>
  <si>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</si>
  <si>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</si>
  <si>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</si>
  <si>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</si>
  <si>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</si>
  <si>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</si>
  <si>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</si>
  <si>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</si>
  <si>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</si>
  <si>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</si>
  <si>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</si>
  <si>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</si>
  <si>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</si>
  <si>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</si>
  <si>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</si>
  <si>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</si>
  <si>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</si>
  <si>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</si>
  <si>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</si>
  <si>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</si>
  <si>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</si>
  <si>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</si>
  <si>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</si>
  <si>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</si>
  <si>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</si>
  <si>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</si>
  <si>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</si>
  <si>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</si>
  <si>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</si>
  <si>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</si>
  <si>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</si>
  <si>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</si>
  <si>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</si>
  <si>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</si>
  <si>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</si>
  <si>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</si>
  <si>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</si>
  <si>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</si>
  <si>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</si>
  <si>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</si>
  <si>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</si>
  <si>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</si>
  <si>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</si>
  <si>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</si>
  <si>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</si>
  <si>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</si>
  <si>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</si>
  <si>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</si>
  <si>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</si>
  <si>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</si>
  <si>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</si>
  <si>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</si>
  <si>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</si>
  <si>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</si>
  <si>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</si>
  <si>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</si>
  <si>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</si>
  <si>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</si>
  <si>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</si>
  <si>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</si>
  <si>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</si>
  <si>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</si>
  <si>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</si>
  <si>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</si>
  <si>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</si>
  <si>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</si>
  <si>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</si>
  <si>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</si>
  <si>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</si>
  <si>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</si>
  <si>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</si>
  <si>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</si>
  <si>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</si>
  <si>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</si>
  <si>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</si>
  <si>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</si>
  <si>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</si>
  <si>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</si>
  <si>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</si>
  <si>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</si>
  <si>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</si>
  <si>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</si>
  <si>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</si>
  <si>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</si>
  <si>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</si>
  <si>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</si>
  <si>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</si>
  <si>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</si>
  <si>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</si>
  <si>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</si>
  <si>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</si>
  <si>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</si>
  <si>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</si>
  <si>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</si>
  <si>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</si>
  <si>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</si>
  <si>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</si>
  <si>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</si>
  <si>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</si>
  <si>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</si>
  <si>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</si>
  <si>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</si>
  <si>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</si>
  <si>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</si>
  <si>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</si>
  <si>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</si>
  <si>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</si>
  <si>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</si>
  <si>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</si>
  <si>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</si>
  <si>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</si>
  <si>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</si>
  <si>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</si>
  <si>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</si>
  <si>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</si>
  <si>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</si>
  <si>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</si>
  <si>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</si>
  <si>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</si>
  <si>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</si>
  <si>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</si>
  <si>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</si>
  <si>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</si>
  <si>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</si>
  <si>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</si>
  <si>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</si>
  <si>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</si>
  <si>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</si>
  <si>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</si>
  <si>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</si>
  <si>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</si>
  <si>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</si>
  <si>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</si>
  <si>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</si>
  <si>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</si>
  <si>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</si>
  <si>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</si>
  <si>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</si>
  <si>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</si>
  <si>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</si>
  <si>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</si>
  <si>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</si>
  <si>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</si>
  <si>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</si>
  <si>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</si>
  <si>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</si>
  <si>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</si>
  <si>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</si>
  <si>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</si>
  <si>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</si>
  <si>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</si>
  <si>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</si>
  <si>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</si>
  <si>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</si>
  <si>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</si>
  <si>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</si>
  <si>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</si>
  <si>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</si>
  <si>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</si>
  <si>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</si>
  <si>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</si>
  <si>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</si>
  <si>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</si>
  <si>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</si>
  <si>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</si>
  <si>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</si>
  <si>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</si>
  <si>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</si>
  <si>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</si>
  <si>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</si>
  <si>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</si>
  <si>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</si>
  <si>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</si>
  <si>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</si>
  <si>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</si>
  <si>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</si>
  <si>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</si>
  <si>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</si>
  <si>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</si>
  <si>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</si>
  <si>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</si>
  <si>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</si>
  <si>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</si>
  <si>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</si>
  <si>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</si>
  <si>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</si>
  <si>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</si>
  <si>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</si>
  <si>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</si>
  <si>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</si>
  <si>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</si>
  <si>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</si>
  <si>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</si>
  <si>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</si>
  <si>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</si>
  <si>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</si>
  <si>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</si>
  <si>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</si>
  <si>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</si>
  <si>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</si>
  <si>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</si>
  <si>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</si>
  <si>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</si>
  <si>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</si>
  <si>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</si>
  <si>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</si>
  <si>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</si>
  <si>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</si>
  <si>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</si>
  <si>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</si>
  <si>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</si>
  <si>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</si>
  <si>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</si>
  <si>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</si>
  <si>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</si>
  <si>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</si>
  <si>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</si>
  <si>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</si>
  <si>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</si>
  <si>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</si>
  <si>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</si>
  <si>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</si>
  <si>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</si>
  <si>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</si>
  <si>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</si>
  <si>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</si>
  <si>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</si>
  <si>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</si>
  <si>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</si>
  <si>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</si>
  <si>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</si>
  <si>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</si>
  <si>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</si>
  <si>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</si>
  <si>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</si>
  <si>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</si>
  <si>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</si>
  <si>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</si>
  <si>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</si>
  <si>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</si>
  <si>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</si>
  <si>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</si>
  <si>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</si>
  <si>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</si>
  <si>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</si>
  <si>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</si>
  <si>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</si>
  <si>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</si>
  <si>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</si>
  <si>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</si>
  <si>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</si>
  <si>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</si>
  <si>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</si>
  <si>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</si>
  <si>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</si>
  <si>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</si>
  <si>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</si>
  <si>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</si>
  <si>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</si>
  <si>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</si>
  <si>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</si>
  <si>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</si>
  <si>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</si>
  <si>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</si>
  <si>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</si>
  <si>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</si>
  <si>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</si>
  <si>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</si>
  <si>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</si>
  <si>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</si>
  <si>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</si>
  <si>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</si>
  <si>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</si>
  <si>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</si>
  <si>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</si>
  <si>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</si>
  <si>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</si>
  <si>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</si>
  <si>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</si>
  <si>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</si>
  <si>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</si>
  <si>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</si>
  <si>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</si>
  <si>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</si>
  <si>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</si>
  <si>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</si>
  <si>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</si>
  <si>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</si>
  <si>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</si>
  <si>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</si>
  <si>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</si>
  <si>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</si>
  <si>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</si>
  <si>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</si>
  <si>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</si>
  <si>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</si>
  <si>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</si>
  <si>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</si>
  <si>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</si>
  <si>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</si>
  <si>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</si>
  <si>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</si>
  <si>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</si>
  <si>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</si>
  <si>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</si>
  <si>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</si>
  <si>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</si>
  <si>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</si>
  <si>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</si>
  <si>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</si>
  <si>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</si>
  <si>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</si>
  <si>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</si>
  <si>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</si>
  <si>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</si>
  <si>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</si>
  <si>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</si>
  <si>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</si>
  <si>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</si>
  <si>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</si>
  <si>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</si>
  <si>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</si>
  <si>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</si>
  <si>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</si>
  <si>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</si>
  <si>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</si>
  <si>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</si>
  <si>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</si>
  <si>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</si>
  <si>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</si>
  <si>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</si>
  <si>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</si>
  <si>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</si>
  <si>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</si>
  <si>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</si>
  <si>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</si>
  <si>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</si>
  <si>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</si>
  <si>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</si>
  <si>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</si>
  <si>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</si>
  <si>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</si>
  <si>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</si>
  <si>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</si>
  <si>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</si>
  <si>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</si>
  <si>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</si>
  <si>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</si>
  <si>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</si>
  <si>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</si>
  <si>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</si>
  <si>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</si>
  <si>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</si>
  <si>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</si>
  <si>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</si>
  <si>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</si>
  <si>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</si>
  <si>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</si>
  <si>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</si>
  <si>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</si>
  <si>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</si>
  <si>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</si>
  <si>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</si>
  <si>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</si>
  <si>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</si>
  <si>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</si>
  <si>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</si>
  <si>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</si>
  <si>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</si>
  <si>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</si>
  <si>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</si>
  <si>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</si>
  <si>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</si>
  <si>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</si>
  <si>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</si>
  <si>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</si>
  <si>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</si>
  <si>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</si>
  <si>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</si>
  <si>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</si>
  <si>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</si>
  <si>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</si>
  <si>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</si>
  <si>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</si>
  <si>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</si>
  <si>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</si>
  <si>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</si>
  <si>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</si>
  <si>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</si>
  <si>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</si>
  <si>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</si>
  <si>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</si>
  <si>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</si>
  <si>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</si>
  <si>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</si>
  <si>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</si>
  <si>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</si>
  <si>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</si>
  <si>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</si>
  <si>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</si>
  <si>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</si>
  <si>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</si>
  <si>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</si>
  <si>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</si>
  <si>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</si>
  <si>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</si>
  <si>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</si>
  <si>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</si>
  <si>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</si>
  <si>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</si>
  <si>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</si>
  <si>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</si>
  <si>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</si>
  <si>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</si>
  <si>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</si>
  <si>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</si>
  <si>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</si>
  <si>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</si>
  <si>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</si>
  <si>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</si>
  <si>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</si>
  <si>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</si>
  <si>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</si>
  <si>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</si>
  <si>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</si>
  <si>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</si>
  <si>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</si>
  <si>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</si>
  <si>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</si>
  <si>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</si>
  <si>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</si>
  <si>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</si>
  <si>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</si>
  <si>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</si>
  <si>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</si>
  <si>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</si>
  <si>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</si>
  <si>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</si>
  <si>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</si>
  <si>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</si>
  <si>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</si>
  <si>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</si>
  <si>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</si>
  <si>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</si>
  <si>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</si>
  <si>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</si>
  <si>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</si>
  <si>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</si>
  <si>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</si>
  <si>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</si>
  <si>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</si>
  <si>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</si>
  <si>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</si>
  <si>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</si>
  <si>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</si>
  <si>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</si>
  <si>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</si>
  <si>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</si>
  <si>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</si>
  <si>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</si>
  <si>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</si>
  <si>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</si>
  <si>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</si>
  <si>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</si>
  <si>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</si>
  <si>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</si>
  <si>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</si>
  <si>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</si>
  <si>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</si>
  <si>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</si>
  <si>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</si>
  <si>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</si>
  <si>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</si>
  <si>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</si>
  <si>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</si>
  <si>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</si>
  <si>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</si>
  <si>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</si>
  <si>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</si>
  <si>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</si>
  <si>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</si>
  <si>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</si>
  <si>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</si>
  <si>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</si>
  <si>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</si>
  <si>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</si>
  <si>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</si>
  <si>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</si>
  <si>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</si>
  <si>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</si>
  <si>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</si>
  <si>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</si>
  <si>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</si>
  <si>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</si>
  <si>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</si>
  <si>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</si>
  <si>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</si>
  <si>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</si>
  <si>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</si>
  <si>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</si>
  <si>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</si>
  <si>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</si>
  <si>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</si>
  <si>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</si>
  <si>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</si>
  <si>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</si>
  <si>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</si>
  <si>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</si>
  <si>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</si>
  <si>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</si>
  <si>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</si>
  <si>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</si>
  <si>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</si>
  <si>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</si>
  <si>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</si>
  <si>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</si>
  <si>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</si>
  <si>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</si>
  <si>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</si>
  <si>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</si>
  <si>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</si>
  <si>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</si>
  <si>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</si>
  <si>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</si>
  <si>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</si>
  <si>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</si>
  <si>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</si>
  <si>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</si>
  <si>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</si>
  <si>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</si>
  <si>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</si>
  <si>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</si>
  <si>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</si>
  <si>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</si>
  <si>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</si>
  <si>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</si>
  <si>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</si>
  <si>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</si>
  <si>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</si>
  <si>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</si>
  <si>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</si>
  <si>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</si>
  <si>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</si>
  <si>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</si>
  <si>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</si>
  <si>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</si>
  <si>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</si>
  <si>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</si>
  <si>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</si>
  <si>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</si>
  <si>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</si>
  <si>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</si>
  <si>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</si>
  <si>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</si>
  <si>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</si>
  <si>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</si>
  <si>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</si>
  <si>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</si>
  <si>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</si>
  <si>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</si>
  <si>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</si>
  <si>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</si>
  <si>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</si>
  <si>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</si>
  <si>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</si>
  <si>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</si>
  <si>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</si>
  <si>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</si>
  <si>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</si>
  <si>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</si>
  <si>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</si>
  <si>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</si>
  <si>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</si>
  <si>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</si>
  <si>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</si>
  <si>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</si>
  <si>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</si>
  <si>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</si>
  <si>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</si>
  <si>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</si>
  <si>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</si>
  <si>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</si>
  <si>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</si>
  <si>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</si>
  <si>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</si>
  <si>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</si>
  <si>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</si>
  <si>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</si>
  <si>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</si>
  <si>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</si>
  <si>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</si>
  <si>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</si>
  <si>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</si>
  <si>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</si>
  <si>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</si>
  <si>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</si>
  <si>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</si>
  <si>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</si>
  <si>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</si>
  <si>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</si>
  <si>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</si>
  <si>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</si>
  <si>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</si>
  <si>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</si>
  <si>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</si>
  <si>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</si>
  <si>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</si>
  <si>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</si>
  <si>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</si>
  <si>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</si>
  <si>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</si>
  <si>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</si>
  <si>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</si>
  <si>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</si>
  <si>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</si>
  <si>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</si>
  <si>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</si>
  <si>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</si>
  <si>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</si>
  <si>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</si>
  <si>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</si>
  <si>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</si>
  <si>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</si>
  <si>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</si>
  <si>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</si>
  <si>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</si>
  <si>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</si>
  <si>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</si>
  <si>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</si>
  <si>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</si>
  <si>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</si>
  <si>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</si>
  <si>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</si>
  <si>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</si>
  <si>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</si>
  <si>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</si>
  <si>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</si>
  <si>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</si>
  <si>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</si>
  <si>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</si>
  <si>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</si>
  <si>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</si>
  <si>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</si>
  <si>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</si>
  <si>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</si>
  <si>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</si>
  <si>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</si>
  <si>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</si>
  <si>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</si>
  <si>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</si>
  <si>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</si>
  <si>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</si>
  <si>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</si>
  <si>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</si>
  <si>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</si>
  <si>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</si>
  <si>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</si>
  <si>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</si>
  <si>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</si>
  <si>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</si>
  <si>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</si>
  <si>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</si>
  <si>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</si>
  <si>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</si>
  <si>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</si>
  <si>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</si>
  <si>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</si>
  <si>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</si>
  <si>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</si>
  <si>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</si>
  <si>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</si>
  <si>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</si>
  <si>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</si>
  <si>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</si>
  <si>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</si>
  <si>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</si>
  <si>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</si>
  <si>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</si>
  <si>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</si>
  <si>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</si>
  <si>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</si>
  <si>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</si>
  <si>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</si>
  <si>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</si>
  <si>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</si>
  <si>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</si>
  <si>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</si>
  <si>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</si>
  <si>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</si>
  <si>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</si>
  <si>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</si>
  <si>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</si>
  <si>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</si>
  <si>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</si>
  <si>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</si>
  <si>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</si>
  <si>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</si>
  <si>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</si>
  <si>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</si>
  <si>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</si>
  <si>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</si>
  <si>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</si>
  <si>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</si>
  <si>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</si>
  <si>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</si>
  <si>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</si>
  <si>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</si>
  <si>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</si>
  <si>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</si>
  <si>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</si>
  <si>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</si>
  <si>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</si>
  <si>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</si>
  <si>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</si>
  <si>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</si>
  <si>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</si>
  <si>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</si>
  <si>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</si>
  <si>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</si>
  <si>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</si>
  <si>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</si>
  <si>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</si>
  <si>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</si>
  <si>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</si>
  <si>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</si>
  <si>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</si>
  <si>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</si>
  <si>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</si>
  <si>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</si>
  <si>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</si>
  <si>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</si>
  <si>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</si>
  <si>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</si>
  <si>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</si>
  <si>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</si>
  <si>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</si>
  <si>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</si>
  <si>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</si>
  <si>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</si>
  <si>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</si>
  <si>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</si>
  <si>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</si>
  <si>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</si>
  <si>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</si>
  <si>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</si>
  <si>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</si>
  <si>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</si>
  <si>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</si>
  <si>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</si>
  <si>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</si>
  <si>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</si>
  <si>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</si>
  <si>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</si>
  <si>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</si>
  <si>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</si>
  <si>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</si>
  <si>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</si>
  <si>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</si>
  <si>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</si>
  <si>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</si>
  <si>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</si>
  <si>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</si>
  <si>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</si>
  <si>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</si>
  <si>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</si>
  <si>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</si>
  <si>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</si>
  <si>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</si>
  <si>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</si>
  <si>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</si>
  <si>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</si>
  <si>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</si>
  <si>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</si>
  <si>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</si>
  <si>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</si>
  <si>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</si>
  <si>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</si>
  <si>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</si>
  <si>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</si>
  <si>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</si>
  <si>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</si>
  <si>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</si>
  <si>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</si>
  <si>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</si>
  <si>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</si>
  <si>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</si>
  <si>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</si>
  <si>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</si>
  <si>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</si>
  <si>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</si>
  <si>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</si>
  <si>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</si>
  <si>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</si>
  <si>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</si>
  <si>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</si>
  <si>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</si>
  <si>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</si>
  <si>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</si>
  <si>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</si>
  <si>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</si>
  <si>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</si>
  <si>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</si>
  <si>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</si>
  <si>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</si>
  <si>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</si>
  <si>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</si>
  <si>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</si>
  <si>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</si>
  <si>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</si>
  <si>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</si>
  <si>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</si>
  <si>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</si>
  <si>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</si>
  <si>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</si>
  <si>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</si>
  <si>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</si>
  <si>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</si>
  <si>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</si>
  <si>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</si>
  <si>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</si>
  <si>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</si>
  <si>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</si>
  <si>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</si>
  <si>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</si>
  <si>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</si>
  <si>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</si>
  <si>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</si>
  <si>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</si>
  <si>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</si>
  <si>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</si>
  <si>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</si>
  <si>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</si>
  <si>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</si>
  <si>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</si>
  <si>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</si>
  <si>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</si>
  <si>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</si>
  <si>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</si>
  <si>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</si>
  <si>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</si>
  <si>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</si>
  <si>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</si>
  <si>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</si>
  <si>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</si>
  <si>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</si>
  <si>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</si>
  <si>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</si>
  <si>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</si>
  <si>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</si>
  <si>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</si>
  <si>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</si>
  <si>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</si>
  <si>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</si>
  <si>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</si>
  <si>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</si>
  <si>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</si>
  <si>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</si>
  <si>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</si>
  <si>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</si>
  <si>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</si>
  <si>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</si>
  <si>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</si>
  <si>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</si>
  <si>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</si>
  <si>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</si>
  <si>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</si>
  <si>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</si>
  <si>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</si>
  <si>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</si>
  <si>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</si>
  <si>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</si>
  <si>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</si>
  <si>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</si>
  <si>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</si>
  <si>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</si>
  <si>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</si>
  <si>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</si>
  <si>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</si>
  <si>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</si>
  <si>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</si>
  <si>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</si>
  <si>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</si>
  <si>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</si>
  <si>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</si>
  <si>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</si>
  <si>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</si>
  <si>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</si>
  <si>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</si>
  <si>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</si>
  <si>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</si>
  <si>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</si>
  <si>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</si>
  <si>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</si>
  <si>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</si>
  <si>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</si>
  <si>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</si>
  <si>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</si>
  <si>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</si>
  <si>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</si>
  <si>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</si>
  <si>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</si>
  <si>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</si>
  <si>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</si>
  <si>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</si>
  <si>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</si>
  <si>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</si>
  <si>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</si>
  <si>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</si>
  <si>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</si>
  <si>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</si>
  <si>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</si>
  <si>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</si>
  <si>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</si>
  <si>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</si>
  <si>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</si>
  <si>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</si>
  <si>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</si>
  <si>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</si>
  <si>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</si>
  <si>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</si>
  <si>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</si>
  <si>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</si>
  <si>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</si>
  <si>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</si>
  <si>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</si>
  <si>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</si>
  <si>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</si>
  <si>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</si>
  <si>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</si>
  <si>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</si>
  <si>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</si>
  <si>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</si>
  <si>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</si>
  <si>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</si>
  <si>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</si>
  <si>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</si>
  <si>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</si>
  <si>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</si>
  <si>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</si>
  <si>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</si>
  <si>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</si>
  <si>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</si>
  <si>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</si>
  <si>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</si>
  <si>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</si>
  <si>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</si>
  <si>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</si>
  <si>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</si>
  <si>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</si>
  <si>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</si>
  <si>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</si>
  <si>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</si>
  <si>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</si>
  <si>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</si>
  <si>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</si>
  <si>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</si>
  <si>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</si>
  <si>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</si>
  <si>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</si>
  <si>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</si>
  <si>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</si>
  <si>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</si>
  <si>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</si>
  <si>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</si>
  <si>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</si>
  <si>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</si>
  <si>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</si>
  <si>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</si>
  <si>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</si>
  <si>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</si>
  <si>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</si>
  <si>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</si>
  <si>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</si>
  <si>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</si>
  <si>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</si>
  <si>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</si>
  <si>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</si>
  <si>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</si>
  <si>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</si>
  <si>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</si>
  <si>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</si>
  <si>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</si>
  <si>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</si>
  <si>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</si>
  <si>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</si>
  <si>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</si>
  <si>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</si>
  <si>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</si>
  <si>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</si>
  <si>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</si>
  <si>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</si>
  <si>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</si>
  <si>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</si>
  <si>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</si>
  <si>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</si>
  <si>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</si>
  <si>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</si>
  <si>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</si>
  <si>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</si>
  <si>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</si>
  <si>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</si>
  <si>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</si>
  <si>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</si>
  <si>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</si>
  <si>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</si>
  <si>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</si>
  <si>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</si>
  <si>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</si>
  <si>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</si>
  <si>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</si>
  <si>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</si>
  <si>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</si>
  <si>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</si>
  <si>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</si>
  <si>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</si>
  <si>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</si>
  <si>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</si>
  <si>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</si>
  <si>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</si>
  <si>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</si>
  <si>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</si>
  <si>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</si>
  <si>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</si>
  <si>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</si>
  <si>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</si>
  <si>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</si>
  <si>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</si>
  <si>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</si>
  <si>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</si>
  <si>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</si>
  <si>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</si>
  <si>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</si>
  <si>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</si>
  <si>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</si>
  <si>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</si>
  <si>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</si>
  <si>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</si>
  <si>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</si>
  <si>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</si>
  <si>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</si>
  <si>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</si>
  <si>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</si>
  <si>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</si>
  <si>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</si>
  <si>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</si>
  <si>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</si>
  <si>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</si>
  <si>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</si>
  <si>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</si>
  <si>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</si>
  <si>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</si>
  <si>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</si>
  <si>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</si>
  <si>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</si>
  <si>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</si>
  <si>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</si>
  <si>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</si>
  <si>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</si>
  <si>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</si>
  <si>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</si>
  <si>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</si>
  <si>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</si>
  <si>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</si>
  <si>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</si>
  <si>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</si>
  <si>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</si>
  <si>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</si>
  <si>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</si>
  <si>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</si>
  <si>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</si>
  <si>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</si>
  <si>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</si>
  <si>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</si>
  <si>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</si>
  <si>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</si>
  <si>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</si>
  <si>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</si>
  <si>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</si>
  <si>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</si>
  <si>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</si>
  <si>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</si>
  <si>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</si>
  <si>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</si>
  <si>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</si>
  <si>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</si>
  <si>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</si>
  <si>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</si>
  <si>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</si>
  <si>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</si>
  <si>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</si>
  <si>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</si>
  <si>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</si>
  <si>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</si>
  <si>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</si>
  <si>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</si>
  <si>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</si>
  <si>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</si>
  <si>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</si>
  <si>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</si>
  <si>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</si>
  <si>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</si>
  <si>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</si>
  <si>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</si>
  <si>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</si>
  <si>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</si>
  <si>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</si>
  <si>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</si>
  <si>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</si>
  <si>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</si>
  <si>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</si>
  <si>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</si>
  <si>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</si>
  <si>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</si>
  <si>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</si>
  <si>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</si>
  <si>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</si>
  <si>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</si>
  <si>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</si>
  <si>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</si>
  <si>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</si>
  <si>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</si>
  <si>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</si>
  <si>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</si>
  <si>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</si>
  <si>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</si>
  <si>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</si>
  <si>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</si>
  <si>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</si>
  <si>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</si>
  <si>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</si>
  <si>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</si>
  <si>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</si>
  <si>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</si>
  <si>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</si>
  <si>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</si>
  <si>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</si>
  <si>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</si>
  <si>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</si>
  <si>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</si>
  <si>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</si>
  <si>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</si>
  <si>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</si>
  <si>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</si>
  <si>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</si>
  <si>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</si>
  <si>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</si>
  <si>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</si>
  <si>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</si>
  <si>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</si>
  <si>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</si>
  <si>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</si>
  <si>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</si>
  <si>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</si>
  <si>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</si>
  <si>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</si>
  <si>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</si>
  <si>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</si>
  <si>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</si>
  <si>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</si>
  <si>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</si>
  <si>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</si>
  <si>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</si>
  <si>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</si>
  <si>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</si>
  <si>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</si>
  <si>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</si>
  <si>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</si>
  <si>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</si>
  <si>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</si>
  <si>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</si>
  <si>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</si>
  <si>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</si>
  <si>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</si>
  <si>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</si>
  <si>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</si>
  <si>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</si>
  <si>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</si>
  <si>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</si>
  <si>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</si>
  <si>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</si>
  <si>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</si>
  <si>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</si>
  <si>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</si>
  <si>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</si>
  <si>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</si>
  <si>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</si>
  <si>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</si>
  <si>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</si>
  <si>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</si>
  <si>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</si>
  <si>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</si>
  <si>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</si>
  <si>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</si>
  <si>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</si>
  <si>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</si>
  <si>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</si>
  <si>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</si>
  <si>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</si>
  <si>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</si>
  <si>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</si>
  <si>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</si>
  <si>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</si>
  <si>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</si>
  <si>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</si>
  <si>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</si>
  <si>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</si>
  <si>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</si>
  <si>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</si>
  <si>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</si>
  <si>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</si>
  <si>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</si>
  <si>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</si>
  <si>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</si>
  <si>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</si>
  <si>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</si>
  <si>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</si>
  <si>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</si>
  <si>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</si>
  <si>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</si>
  <si>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</si>
  <si>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</si>
  <si>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</si>
  <si>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</si>
  <si>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</si>
  <si>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</si>
  <si>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</si>
  <si>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</si>
  <si>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</si>
  <si>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</si>
  <si>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</si>
  <si>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</si>
  <si>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</si>
  <si>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</si>
  <si>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</si>
  <si>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</si>
  <si>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</si>
  <si>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</si>
  <si>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</si>
  <si>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</si>
  <si>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</si>
  <si>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</si>
  <si>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</si>
  <si>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</si>
  <si>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</si>
  <si>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</si>
  <si>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</si>
  <si>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</si>
  <si>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</si>
  <si>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</si>
  <si>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</si>
  <si>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</si>
  <si>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</si>
  <si>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</si>
  <si>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</si>
  <si>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</si>
  <si>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</si>
  <si>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</si>
  <si>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</si>
  <si>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</si>
  <si>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</si>
  <si>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</si>
  <si>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</si>
  <si>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</si>
  <si>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</si>
  <si>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</si>
  <si>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</si>
  <si>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</si>
  <si>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</si>
  <si>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</si>
  <si>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</si>
  <si>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</si>
  <si>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</si>
  <si>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</si>
  <si>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</si>
  <si>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</si>
  <si>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</si>
  <si>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</si>
  <si>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</si>
  <si>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</si>
  <si>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</si>
  <si>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</si>
  <si>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</si>
  <si>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</si>
  <si>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</si>
  <si>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</si>
  <si>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</si>
  <si>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</si>
  <si>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</si>
  <si>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</si>
  <si>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</si>
  <si>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</si>
  <si>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</si>
  <si>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</si>
  <si>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</si>
  <si>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</si>
  <si>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</si>
  <si>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</si>
  <si>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</si>
  <si>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</si>
  <si>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</si>
  <si>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</si>
  <si>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</si>
  <si>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</si>
  <si>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</si>
  <si>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</si>
  <si>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</si>
  <si>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</si>
  <si>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</si>
  <si>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</si>
  <si>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</si>
  <si>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</si>
  <si>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</si>
  <si>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</si>
  <si>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</si>
  <si>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</si>
  <si>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</si>
  <si>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</si>
  <si>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</si>
  <si>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</si>
  <si>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</si>
  <si>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</si>
  <si>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</si>
  <si>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</si>
  <si>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</si>
  <si>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</si>
  <si>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</si>
  <si>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</si>
  <si>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</si>
  <si>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</si>
  <si>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</si>
  <si>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</si>
  <si>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</si>
  <si>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</si>
  <si>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</si>
  <si>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</si>
  <si>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</si>
  <si>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</si>
  <si>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</si>
  <si>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</si>
  <si>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</si>
  <si>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</si>
  <si>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</si>
  <si>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</si>
  <si>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</si>
  <si>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</si>
  <si>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</si>
  <si>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</si>
  <si>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</si>
  <si>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</si>
  <si>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</si>
  <si>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</si>
  <si>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</si>
  <si>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</si>
  <si>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</si>
  <si>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</si>
  <si>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</si>
  <si>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</si>
  <si>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</si>
  <si>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</si>
  <si>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</si>
  <si>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</si>
  <si>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</si>
  <si>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</si>
  <si>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</si>
  <si>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</si>
  <si>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</si>
  <si>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</si>
  <si>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</si>
  <si>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</si>
  <si>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</si>
  <si>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</si>
  <si>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</si>
  <si>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</si>
  <si>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</si>
  <si>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</si>
  <si>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</si>
  <si>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</si>
  <si>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</si>
  <si>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</si>
  <si>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</si>
  <si>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</si>
  <si>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</si>
  <si>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</si>
  <si>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</si>
  <si>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</si>
  <si>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</si>
  <si>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</si>
  <si>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</si>
  <si>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</si>
  <si>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</si>
  <si>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</si>
  <si>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</si>
  <si>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</si>
  <si>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</si>
  <si>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</si>
  <si>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</si>
  <si>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</si>
  <si>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</si>
  <si>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</si>
  <si>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</si>
  <si>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</si>
  <si>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</si>
  <si>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</si>
  <si>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</si>
  <si>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</si>
  <si>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</si>
  <si>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</si>
  <si>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</si>
  <si>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</si>
  <si>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</si>
  <si>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</si>
  <si>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</si>
  <si>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</si>
  <si>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</si>
  <si>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</si>
  <si>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</si>
  <si>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</si>
  <si>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</si>
  <si>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</si>
  <si>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</si>
  <si>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</si>
  <si>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</si>
  <si>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</si>
  <si>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</si>
  <si>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</si>
  <si>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</si>
  <si>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</si>
  <si>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</si>
  <si>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</si>
  <si>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</si>
  <si>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</si>
  <si>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</si>
  <si>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</si>
  <si>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</si>
  <si>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</si>
  <si>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</si>
  <si>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</si>
  <si>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</si>
  <si>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</si>
  <si>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</si>
  <si>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</si>
  <si>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</si>
  <si>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</si>
  <si>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</si>
  <si>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</si>
  <si>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</si>
  <si>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</si>
  <si>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</si>
  <si>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</si>
  <si>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</si>
  <si>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</si>
  <si>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</si>
  <si>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</si>
  <si>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</si>
  <si>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</si>
  <si>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</si>
  <si>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</si>
  <si>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</si>
  <si>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</si>
  <si>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</si>
  <si>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</si>
  <si>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</si>
  <si>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</si>
  <si>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</si>
  <si>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</si>
  <si>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</si>
  <si>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</si>
  <si>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</si>
  <si>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</si>
  <si>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</si>
  <si>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</si>
  <si>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</si>
  <si>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</si>
  <si>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</si>
  <si>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</si>
  <si>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</si>
  <si>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</si>
  <si>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</si>
  <si>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</si>
  <si>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</si>
  <si>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</si>
  <si>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</si>
  <si>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</si>
  <si>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</si>
  <si>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</si>
  <si>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</si>
  <si>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</si>
  <si>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</si>
  <si>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</si>
  <si>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</si>
  <si>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</si>
  <si>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</si>
  <si>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</si>
  <si>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</si>
  <si>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</si>
  <si>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</si>
  <si>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</si>
  <si>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</si>
  <si>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</si>
  <si>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</si>
  <si>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</si>
  <si>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</si>
  <si>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</si>
  <si>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</si>
  <si>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</si>
  <si>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</si>
  <si>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</si>
  <si>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</si>
  <si>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</si>
  <si>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</si>
  <si>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</si>
  <si>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</si>
  <si>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</si>
  <si>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</si>
  <si>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</si>
  <si>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</si>
  <si>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</si>
  <si>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</si>
  <si>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</si>
  <si>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</si>
  <si>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</si>
  <si>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</si>
  <si>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</si>
  <si>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</si>
  <si>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</si>
  <si>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</si>
  <si>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</si>
  <si>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</si>
  <si>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</si>
  <si>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</si>
  <si>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</si>
  <si>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</si>
  <si>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</si>
  <si>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</si>
  <si>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</si>
  <si>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</si>
  <si>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</si>
  <si>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</si>
  <si>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</si>
  <si>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</si>
  <si>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</si>
  <si>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</si>
  <si>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</si>
  <si>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</si>
  <si>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</si>
  <si>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</si>
  <si>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</si>
  <si>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</si>
  <si>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</si>
  <si>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</si>
  <si>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</si>
  <si>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</si>
  <si>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</si>
  <si>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</si>
  <si>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</si>
  <si>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</si>
  <si>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</si>
  <si>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</si>
  <si>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</si>
  <si>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</si>
  <si>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</si>
  <si>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</si>
  <si>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</si>
  <si>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</si>
  <si>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</si>
  <si>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</si>
  <si>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</si>
  <si>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</si>
  <si>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</si>
  <si>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</si>
  <si>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</si>
  <si>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</si>
  <si>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</si>
  <si>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</si>
  <si>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</si>
  <si>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</si>
  <si>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</si>
  <si>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</si>
  <si>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</si>
  <si>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</si>
  <si>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</si>
  <si>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</si>
  <si>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</si>
  <si>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</si>
  <si>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</si>
  <si>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</si>
  <si>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</si>
  <si>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</si>
  <si>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</si>
  <si>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</si>
  <si>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</si>
  <si>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</si>
  <si>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</si>
  <si>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</si>
  <si>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</si>
  <si>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</si>
  <si>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</si>
  <si>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</si>
  <si>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</si>
  <si>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</si>
  <si>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</si>
  <si>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</si>
  <si>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</si>
  <si>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</si>
  <si>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</si>
  <si>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</si>
  <si>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</si>
  <si>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</si>
  <si>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</si>
  <si>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</si>
  <si>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</si>
  <si>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</si>
  <si>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</si>
  <si>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</si>
  <si>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</si>
  <si>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</si>
  <si>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</si>
  <si>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</si>
  <si>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</si>
  <si>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</si>
  <si>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</si>
  <si>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</si>
  <si>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</si>
  <si>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</si>
  <si>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</si>
  <si>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</si>
  <si>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</si>
  <si>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</si>
  <si>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</si>
  <si>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</si>
  <si>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</si>
  <si>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</si>
  <si>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</si>
  <si>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</si>
  <si>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</si>
  <si>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</si>
  <si>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</si>
  <si>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</si>
  <si>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</si>
  <si>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</si>
  <si>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</si>
  <si>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</si>
  <si>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</si>
  <si>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</si>
  <si>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</si>
  <si>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</si>
  <si>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</si>
  <si>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</si>
  <si>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</si>
  <si>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</si>
  <si>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</si>
  <si>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</si>
  <si>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</si>
  <si>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</si>
  <si>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</si>
  <si>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</si>
  <si>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</si>
  <si>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</si>
  <si>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</si>
  <si>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</si>
  <si>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</si>
  <si>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</si>
  <si>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</si>
  <si>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</si>
  <si>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</si>
  <si>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</si>
  <si>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</si>
  <si>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</si>
  <si>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</si>
  <si>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</si>
  <si>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</si>
  <si>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</si>
  <si>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</si>
  <si>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</si>
  <si>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</si>
  <si>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</si>
  <si>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</si>
  <si>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</si>
  <si>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</si>
  <si>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</si>
  <si>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</si>
  <si>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</si>
  <si>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</si>
  <si>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</si>
  <si>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</si>
  <si>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</si>
  <si>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</si>
  <si>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</si>
  <si>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</si>
  <si>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</si>
  <si>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</si>
  <si>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</si>
  <si>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</si>
  <si>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</si>
  <si>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</si>
  <si>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</si>
  <si>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</si>
  <si>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</si>
  <si>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</si>
  <si>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</si>
  <si>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</si>
  <si>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</si>
  <si>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</si>
  <si>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</si>
  <si>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</si>
  <si>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</si>
  <si>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</si>
  <si>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</si>
  <si>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</si>
  <si>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</si>
  <si>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</si>
  <si>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</si>
  <si>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</si>
  <si>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</si>
  <si>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</si>
  <si>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</si>
  <si>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</si>
  <si>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</si>
  <si>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</si>
  <si>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</si>
  <si>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</si>
  <si>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</si>
  <si>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</si>
  <si>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</si>
  <si>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</si>
  <si>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</si>
  <si>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</si>
  <si>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</si>
  <si>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</si>
  <si>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</si>
  <si>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</si>
  <si>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</si>
  <si>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</si>
  <si>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</si>
  <si>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</si>
  <si>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</si>
  <si>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</si>
  <si>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</si>
  <si>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</si>
  <si>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</si>
  <si>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</si>
  <si>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</si>
  <si>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</si>
  <si>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</si>
  <si>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</si>
  <si>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</si>
  <si>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</si>
  <si>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</si>
  <si>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</si>
  <si>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</si>
  <si>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</si>
  <si>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</si>
  <si>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</si>
  <si>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</si>
  <si>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</si>
  <si>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</si>
  <si>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</si>
  <si>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</si>
  <si>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</si>
  <si>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</si>
  <si>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</si>
  <si>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</si>
  <si>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</si>
  <si>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</si>
  <si>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</si>
  <si>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</si>
  <si>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</si>
  <si>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</si>
  <si>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</si>
  <si>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</si>
  <si>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</si>
  <si>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</si>
  <si>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</si>
  <si>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</si>
  <si>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</si>
  <si>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</si>
  <si>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</si>
  <si>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</si>
  <si>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</si>
  <si>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</si>
  <si>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</si>
  <si>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</si>
  <si>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</si>
  <si>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</si>
  <si>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</si>
  <si>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</si>
  <si>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</si>
  <si>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</si>
  <si>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</si>
  <si>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</si>
  <si>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</si>
  <si>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</si>
  <si>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</si>
  <si>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</si>
  <si>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</si>
  <si>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</si>
  <si>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</si>
  <si>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</si>
  <si>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</si>
  <si>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</si>
  <si>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</si>
  <si>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</si>
  <si>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</si>
  <si>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</si>
  <si>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</si>
  <si>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</si>
  <si>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</si>
  <si>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</si>
  <si>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</si>
  <si>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</si>
  <si>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</si>
  <si>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</si>
  <si>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</si>
  <si>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</si>
  <si>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</si>
  <si>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</si>
  <si>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</si>
  <si>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</si>
  <si>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</si>
  <si>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</si>
  <si>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</si>
  <si>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</si>
  <si>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</si>
  <si>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</si>
  <si>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</si>
  <si>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</si>
  <si>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</si>
  <si>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</si>
  <si>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</si>
  <si>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</si>
  <si>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</si>
  <si>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</si>
  <si>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</si>
  <si>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</si>
  <si>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</si>
  <si>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</si>
  <si>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</si>
  <si>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</si>
  <si>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</si>
  <si>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</si>
  <si>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</si>
  <si>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</si>
  <si>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</si>
  <si>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</si>
  <si>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</si>
  <si>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</si>
  <si>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</si>
  <si>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</si>
  <si>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</si>
  <si>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</si>
  <si>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</si>
  <si>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</si>
  <si>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</si>
  <si>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</si>
  <si>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</si>
  <si>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</si>
  <si>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</si>
  <si>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</si>
  <si>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</si>
  <si>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</si>
  <si>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</si>
  <si>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</si>
  <si>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</si>
  <si>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</si>
  <si>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</si>
  <si>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</si>
  <si>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</si>
  <si>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</si>
  <si>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</si>
  <si>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</si>
  <si>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</si>
  <si>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</si>
  <si>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</si>
  <si>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</si>
  <si>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</si>
  <si>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</si>
  <si>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</si>
  <si>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</si>
  <si>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</si>
  <si>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</si>
  <si>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</si>
  <si>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</si>
  <si>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</si>
  <si>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</si>
  <si>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</si>
  <si>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</si>
  <si>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</si>
  <si>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</si>
  <si>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</si>
  <si>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</si>
  <si>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</si>
  <si>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</si>
  <si>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</si>
  <si>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</si>
  <si>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</si>
  <si>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</si>
  <si>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</si>
  <si>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</si>
  <si>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</si>
  <si>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</si>
  <si>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</si>
  <si>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</si>
  <si>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</si>
  <si>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</si>
  <si>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</si>
  <si>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</si>
  <si>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</si>
  <si>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</si>
  <si>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</si>
  <si>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</si>
  <si>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</si>
  <si>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</si>
  <si>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</si>
  <si>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</si>
  <si>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</si>
  <si>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</si>
  <si>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</si>
  <si>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</si>
  <si>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</si>
  <si>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</si>
  <si>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</si>
  <si>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</si>
  <si>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</si>
  <si>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</si>
  <si>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</si>
  <si>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</si>
  <si>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</si>
  <si>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</si>
  <si>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</si>
  <si>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</si>
  <si>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</si>
  <si>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</si>
  <si>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</si>
  <si>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</si>
  <si>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</si>
  <si>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</si>
  <si>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</si>
  <si>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</si>
  <si>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</si>
  <si>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</si>
  <si>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</si>
  <si>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</si>
  <si>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</si>
  <si>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</si>
  <si>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</si>
  <si>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</si>
  <si>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</si>
  <si>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</si>
  <si>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</si>
  <si>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</si>
  <si>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</si>
  <si>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</si>
  <si>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</si>
  <si>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</si>
  <si>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</si>
  <si>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</si>
  <si>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</si>
  <si>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</si>
  <si>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</si>
  <si>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</si>
  <si>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</si>
  <si>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</si>
  <si>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</si>
  <si>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</si>
  <si>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</si>
  <si>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</si>
  <si>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</si>
  <si>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</si>
  <si>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</si>
  <si>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</si>
  <si>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</si>
  <si>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</si>
  <si>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</si>
  <si>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</si>
  <si>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</si>
  <si>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</si>
  <si>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</si>
  <si>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</si>
  <si>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</si>
  <si>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</si>
  <si>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</si>
  <si>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</si>
  <si>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</si>
  <si>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</si>
  <si>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</si>
  <si>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</si>
  <si>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</si>
  <si>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</si>
  <si>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</si>
  <si>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</si>
  <si>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</si>
  <si>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</si>
  <si>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</si>
  <si>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</si>
  <si>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</si>
  <si>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</si>
  <si>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</si>
  <si>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</si>
  <si>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</si>
  <si>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</si>
  <si>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</si>
  <si>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</si>
  <si>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</si>
  <si>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</si>
  <si>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</si>
  <si>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</si>
  <si>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</si>
  <si>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</si>
  <si>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</si>
  <si>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</si>
  <si>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</si>
  <si>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</si>
  <si>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</si>
  <si>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</si>
  <si>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</si>
  <si>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</si>
  <si>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</si>
  <si>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</si>
  <si>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</si>
  <si>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</si>
  <si>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</si>
  <si>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</si>
  <si>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</si>
  <si>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</si>
  <si>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</si>
  <si>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</si>
  <si>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</si>
  <si>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</si>
  <si>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</si>
  <si>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</si>
  <si>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</si>
  <si>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</si>
  <si>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</si>
  <si>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</si>
  <si>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</si>
  <si>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</si>
  <si>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</si>
  <si>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</si>
  <si>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</si>
  <si>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</si>
  <si>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</si>
  <si>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</si>
  <si>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</si>
  <si>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</si>
  <si>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</si>
  <si>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</si>
  <si>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</si>
  <si>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</si>
  <si>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</si>
  <si>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</si>
  <si>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</si>
  <si>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</si>
  <si>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</si>
  <si>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</si>
  <si>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</si>
  <si>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</si>
  <si>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</si>
  <si>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</si>
  <si>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</si>
  <si>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</si>
  <si>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</si>
  <si>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</si>
  <si>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</si>
  <si>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</si>
  <si>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</si>
  <si>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</si>
  <si>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</si>
  <si>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</si>
  <si>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</si>
  <si>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</si>
  <si>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</si>
  <si>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</si>
  <si>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</si>
  <si>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</si>
  <si>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</si>
  <si>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</si>
  <si>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</si>
  <si>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</si>
  <si>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</si>
  <si>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</si>
  <si>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</si>
  <si>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</si>
  <si>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</si>
  <si>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</si>
  <si>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</si>
  <si>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</si>
  <si>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</si>
  <si>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</si>
  <si>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</si>
  <si>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</si>
  <si>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</si>
  <si>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</si>
  <si>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</si>
  <si>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</si>
  <si>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</si>
  <si>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</si>
  <si>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</si>
  <si>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</si>
  <si>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</si>
  <si>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</si>
  <si>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</si>
  <si>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</si>
  <si>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</si>
  <si>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</si>
  <si>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</si>
  <si>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</si>
  <si>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</si>
  <si>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</si>
  <si>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</si>
  <si>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</si>
  <si>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</si>
  <si>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</si>
  <si>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</si>
  <si>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</si>
  <si>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</si>
  <si>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</si>
  <si>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</si>
  <si>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</si>
  <si>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</si>
  <si>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</si>
  <si>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</si>
  <si>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</si>
  <si>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</si>
  <si>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</si>
  <si>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</si>
  <si>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</si>
  <si>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</si>
  <si>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</si>
  <si>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</si>
  <si>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</si>
  <si>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</si>
  <si>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</si>
  <si>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</si>
  <si>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</si>
  <si>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</si>
  <si>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</si>
  <si>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</si>
  <si>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</si>
  <si>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</si>
  <si>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</si>
  <si>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</si>
  <si>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</si>
  <si>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</si>
  <si>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</si>
  <si>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</si>
  <si>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</si>
  <si>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</si>
  <si>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</si>
  <si>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</si>
  <si>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</si>
  <si>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</si>
  <si>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</si>
  <si>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</si>
  <si>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</si>
  <si>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</si>
  <si>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</si>
  <si>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</si>
  <si>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</si>
  <si>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</si>
  <si>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</si>
  <si>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</si>
  <si>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</si>
  <si>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</si>
  <si>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</si>
  <si>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</si>
  <si>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</si>
  <si>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</si>
  <si>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</si>
  <si>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</si>
  <si>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</si>
  <si>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</si>
  <si>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</si>
  <si>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</si>
  <si>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</si>
  <si>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</si>
  <si>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</si>
  <si>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</si>
  <si>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</si>
  <si>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</si>
  <si>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</si>
  <si>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</si>
  <si>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</si>
  <si>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</si>
  <si>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</si>
  <si>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</si>
  <si>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</si>
  <si>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</si>
  <si>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</si>
  <si>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</si>
  <si>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</si>
  <si>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</si>
  <si>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</si>
  <si>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</si>
  <si>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</si>
  <si>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</si>
  <si>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</si>
  <si>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</si>
  <si>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</si>
  <si>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</si>
  <si>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</si>
  <si>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</si>
  <si>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</si>
  <si>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</si>
  <si>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</si>
  <si>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</si>
  <si>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</si>
  <si>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</si>
  <si>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</si>
  <si>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</si>
  <si>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</si>
  <si>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</si>
  <si>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</si>
  <si>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</si>
  <si>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</si>
  <si>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</si>
  <si>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</si>
  <si>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</si>
  <si>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</si>
  <si>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</si>
  <si>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</si>
  <si>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</si>
  <si>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</si>
  <si>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</si>
  <si>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</si>
  <si>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</si>
  <si>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</si>
  <si>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</si>
  <si>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</si>
  <si>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</si>
  <si>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</si>
  <si>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</si>
  <si>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</si>
  <si>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</si>
  <si>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</si>
  <si>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</si>
  <si>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</si>
  <si>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</si>
  <si>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</si>
  <si>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</si>
  <si>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</si>
  <si>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</si>
  <si>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</si>
  <si>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</si>
  <si>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</si>
  <si>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</si>
  <si>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</si>
  <si>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</si>
  <si>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</si>
  <si>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</si>
  <si>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</si>
  <si>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</si>
  <si>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</si>
  <si>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</si>
  <si>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</si>
  <si>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</si>
  <si>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</si>
  <si>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</si>
  <si>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</si>
  <si>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</si>
  <si>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</si>
  <si>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</si>
  <si>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</si>
  <si>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</si>
  <si>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</si>
  <si>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</si>
  <si>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</si>
  <si>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</si>
  <si>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</si>
  <si>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</si>
  <si>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</si>
  <si>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</si>
  <si>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</si>
  <si>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</si>
  <si>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</si>
  <si>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</si>
  <si>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</si>
  <si>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</si>
  <si>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</si>
  <si>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</si>
  <si>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</si>
  <si>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</si>
  <si>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</si>
  <si>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</si>
  <si>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</si>
  <si>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</si>
  <si>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</si>
  <si>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</si>
  <si>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</si>
  <si>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</si>
  <si>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</si>
  <si>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</si>
  <si>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</si>
  <si>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</si>
  <si>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</si>
  <si>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</si>
  <si>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</si>
  <si>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</si>
  <si>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</si>
  <si>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</si>
  <si>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</si>
  <si>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</si>
  <si>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</si>
  <si>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</si>
  <si>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</si>
  <si>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</si>
  <si>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</si>
  <si>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</si>
  <si>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</si>
  <si>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</si>
  <si>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</si>
  <si>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</si>
  <si>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</si>
  <si>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</si>
  <si>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</si>
  <si>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</si>
  <si>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</si>
  <si>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</si>
  <si>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</si>
  <si>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</si>
  <si>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</si>
  <si>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</si>
  <si>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</si>
  <si>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</si>
  <si>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</si>
  <si>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</si>
  <si>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</si>
  <si>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</si>
  <si>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</si>
  <si>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</si>
  <si>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</si>
  <si>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</si>
  <si>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</si>
  <si>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</si>
  <si>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</si>
  <si>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</si>
  <si>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</si>
  <si>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</si>
  <si>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</si>
  <si>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</si>
  <si>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</si>
  <si>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</si>
  <si>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</si>
  <si>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</si>
  <si>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</si>
  <si>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</si>
  <si>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</si>
  <si>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</si>
  <si>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</si>
  <si>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</si>
  <si>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</si>
  <si>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</si>
  <si>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</si>
  <si>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</si>
  <si>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</si>
  <si>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</si>
  <si>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</si>
  <si>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</si>
  <si>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</si>
  <si>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</si>
  <si>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</si>
  <si>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</si>
  <si>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</si>
  <si>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</si>
  <si>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</si>
  <si>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</si>
  <si>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</si>
  <si>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</si>
  <si>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</si>
  <si>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</si>
  <si>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</si>
  <si>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</si>
  <si>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</si>
  <si>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</si>
  <si>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</si>
  <si>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</si>
  <si>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</si>
  <si>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</si>
  <si>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</si>
  <si>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</si>
  <si>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</si>
  <si>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</si>
  <si>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</si>
  <si>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</si>
  <si>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</si>
  <si>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</si>
  <si>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</si>
  <si>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</si>
  <si>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</si>
  <si>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</si>
  <si>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</si>
  <si>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</si>
  <si>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</si>
  <si>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</si>
  <si>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</si>
  <si>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</si>
  <si>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</si>
  <si>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</si>
  <si>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</si>
  <si>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</si>
  <si>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</si>
  <si>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</si>
  <si>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</si>
  <si>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</si>
  <si>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</si>
  <si>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</si>
  <si>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</si>
  <si>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</si>
  <si>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</si>
  <si>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</si>
  <si>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</si>
  <si>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</si>
  <si>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</si>
  <si>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</si>
  <si>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</si>
  <si>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</si>
  <si>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</si>
  <si>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</si>
  <si>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</si>
  <si>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</si>
  <si>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</si>
  <si>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</si>
  <si>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</si>
  <si>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</si>
  <si>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</si>
  <si>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</si>
  <si>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</si>
  <si>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</si>
  <si>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</si>
  <si>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</si>
  <si>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</si>
  <si>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</si>
  <si>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</si>
  <si>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</si>
  <si>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</si>
  <si>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</si>
  <si>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</si>
  <si>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</si>
  <si>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</si>
  <si>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</si>
  <si>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</si>
  <si>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</si>
  <si>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</si>
  <si>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</si>
  <si>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</si>
  <si>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</si>
  <si>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</si>
  <si>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</si>
  <si>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</si>
  <si>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</si>
  <si>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</si>
  <si>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</si>
  <si>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</si>
  <si>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</si>
  <si>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</si>
  <si>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</si>
  <si>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</si>
  <si>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</si>
  <si>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</si>
  <si>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</si>
  <si>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</si>
  <si>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</si>
  <si>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</si>
  <si>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</si>
  <si>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</si>
  <si>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</si>
  <si>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</si>
  <si>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</si>
  <si>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</si>
  <si>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</si>
  <si>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</si>
  <si>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</si>
  <si>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</si>
  <si>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</si>
  <si>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</si>
  <si>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</si>
  <si>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</si>
  <si>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</si>
  <si>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</si>
  <si>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</si>
  <si>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</si>
  <si>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</si>
  <si>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</si>
  <si>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</si>
  <si>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</si>
  <si>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</si>
  <si>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</si>
  <si>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</si>
  <si>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</si>
  <si>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</si>
  <si>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</si>
  <si>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</si>
  <si>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</si>
  <si>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</si>
  <si>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</si>
  <si>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</si>
  <si>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</si>
  <si>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</si>
  <si>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</si>
  <si>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</si>
  <si>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</si>
  <si>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</si>
  <si>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</si>
  <si>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</si>
  <si>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</si>
  <si>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</si>
  <si>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</si>
  <si>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</si>
  <si>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</si>
  <si>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</si>
  <si>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</si>
  <si>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</si>
  <si>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</si>
  <si>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</si>
  <si>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</si>
  <si>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</si>
  <si>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</si>
  <si>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</si>
  <si>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</si>
  <si>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</si>
  <si>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</si>
  <si>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</si>
  <si>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</si>
  <si>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</si>
  <si>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</si>
  <si>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</si>
  <si>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</si>
  <si>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</si>
  <si>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</si>
  <si>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</si>
  <si>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</si>
  <si>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</si>
  <si>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</si>
  <si>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</si>
  <si>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</si>
  <si>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</si>
  <si>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</si>
  <si>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</si>
  <si>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</si>
  <si>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</si>
  <si>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</si>
  <si>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</si>
  <si>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</si>
  <si>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</si>
  <si>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</si>
  <si>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</si>
  <si>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</si>
  <si>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</si>
  <si>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</si>
  <si>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</si>
  <si>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</si>
  <si>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</si>
  <si>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</si>
  <si>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</si>
  <si>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</si>
  <si>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</si>
  <si>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</si>
  <si>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</si>
  <si>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</si>
  <si>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</si>
  <si>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</si>
  <si>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</si>
  <si>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</si>
  <si>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</si>
  <si>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</si>
  <si>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</si>
  <si>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</si>
  <si>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</si>
  <si>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</si>
  <si>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</si>
  <si>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</si>
  <si>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</si>
  <si>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</si>
  <si>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</si>
  <si>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</si>
  <si>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</si>
  <si>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</si>
  <si>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</si>
  <si>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</si>
  <si>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</si>
  <si>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</si>
  <si>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</si>
  <si>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</si>
  <si>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</si>
  <si>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</si>
  <si>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</si>
  <si>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</si>
  <si>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</si>
  <si>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</si>
  <si>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</si>
  <si>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</si>
  <si>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</si>
  <si>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</si>
  <si>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</si>
  <si>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</si>
  <si>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</si>
  <si>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</si>
  <si>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</si>
  <si>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</si>
  <si>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</si>
  <si>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</si>
  <si>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</si>
  <si>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</si>
  <si>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</si>
  <si>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</si>
  <si>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</si>
  <si>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</si>
  <si>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</si>
  <si>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</si>
  <si>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</si>
  <si>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</si>
  <si>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</si>
  <si>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</si>
  <si>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</si>
  <si>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</si>
  <si>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</si>
  <si>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</si>
  <si>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</si>
  <si>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</si>
  <si>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</si>
  <si>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</si>
  <si>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</si>
  <si>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</si>
  <si>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</si>
  <si>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</si>
  <si>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</si>
  <si>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</si>
  <si>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</si>
  <si>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</si>
  <si>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</si>
  <si>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</si>
  <si>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</si>
  <si>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</si>
  <si>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</si>
  <si>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</si>
  <si>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</si>
  <si>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</si>
  <si>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</si>
  <si>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</si>
  <si>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</si>
  <si>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</si>
  <si>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</si>
  <si>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</si>
  <si>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</si>
  <si>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</si>
  <si>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</si>
  <si>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</si>
  <si>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</si>
  <si>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</si>
  <si>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</si>
  <si>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</si>
  <si>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</si>
  <si>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</si>
  <si>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</si>
  <si>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</si>
  <si>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</si>
  <si>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</si>
  <si>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</si>
  <si>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</si>
  <si>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</si>
  <si>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</si>
  <si>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</si>
  <si>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</si>
  <si>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</si>
  <si>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</si>
  <si>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</si>
  <si>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</si>
  <si>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</si>
  <si>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</si>
  <si>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</si>
  <si>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</si>
  <si>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</si>
  <si>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</si>
  <si>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</si>
  <si>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</si>
  <si>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</si>
  <si>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</si>
  <si>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</si>
  <si>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</si>
  <si>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</si>
  <si>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</si>
  <si>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</si>
  <si>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</si>
  <si>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</si>
  <si>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</si>
  <si>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</si>
  <si>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</si>
  <si>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</si>
  <si>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</si>
  <si>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</si>
  <si>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</si>
  <si>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</si>
  <si>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</si>
  <si>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</si>
  <si>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</si>
  <si>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</si>
  <si>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</si>
  <si>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</si>
  <si>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</si>
  <si>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</si>
  <si>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</si>
  <si>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</si>
  <si>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</si>
  <si>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</si>
  <si>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</si>
  <si>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</si>
  <si>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</si>
  <si>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</si>
  <si>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</si>
  <si>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</si>
  <si>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</si>
  <si>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</si>
  <si>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</si>
  <si>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</si>
  <si>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</si>
  <si>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</si>
  <si>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</si>
  <si>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</si>
  <si>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</si>
  <si>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</si>
  <si>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</si>
  <si>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</si>
  <si>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</si>
  <si>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</si>
  <si>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</si>
  <si>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</si>
  <si>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</si>
  <si>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</si>
  <si>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</si>
  <si>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</si>
  <si>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</si>
  <si>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</si>
  <si>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</si>
  <si>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</si>
  <si>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</si>
  <si>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</si>
  <si>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</si>
  <si>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</si>
  <si>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</si>
  <si>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</si>
  <si>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</si>
  <si>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</si>
  <si>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</si>
  <si>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</si>
  <si>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</si>
  <si>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</si>
  <si>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</si>
  <si>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</si>
  <si>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</si>
  <si>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</si>
  <si>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</si>
  <si>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</si>
  <si>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</si>
  <si>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</si>
  <si>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</si>
  <si>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</si>
  <si>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</si>
  <si>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</si>
  <si>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</si>
  <si>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</si>
  <si>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</si>
  <si>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</si>
  <si>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</si>
  <si>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</si>
  <si>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</si>
  <si>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</si>
  <si>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</si>
  <si>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</si>
  <si>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</si>
  <si>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</si>
  <si>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</si>
  <si>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</si>
  <si>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</si>
  <si>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</si>
  <si>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</si>
  <si>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</si>
  <si>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</si>
  <si>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</si>
  <si>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</si>
  <si>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</si>
  <si>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</si>
  <si>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</si>
  <si>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</si>
  <si>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</si>
  <si>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</si>
  <si>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</si>
  <si>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</si>
  <si>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</si>
  <si>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</si>
  <si>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</si>
  <si>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</si>
  <si>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</si>
  <si>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</si>
  <si>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</si>
  <si>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</si>
  <si>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</si>
  <si>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</si>
  <si>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</si>
  <si>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</si>
  <si>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</si>
  <si>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</si>
  <si>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</si>
  <si>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</si>
  <si>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</si>
  <si>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</si>
  <si>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</si>
  <si>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</si>
  <si>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</si>
  <si>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</si>
  <si>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</si>
  <si>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</si>
  <si>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</si>
  <si>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</si>
  <si>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</si>
  <si>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</si>
  <si>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</si>
  <si>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</si>
  <si>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</si>
  <si>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</si>
  <si>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</si>
  <si>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</si>
  <si>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</si>
  <si>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</si>
  <si>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</si>
  <si>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</si>
  <si>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</si>
  <si>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</si>
  <si>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</si>
  <si>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</si>
  <si>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</si>
  <si>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</si>
  <si>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</si>
  <si>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</si>
  <si>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</si>
  <si>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</si>
  <si>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</si>
  <si>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</si>
  <si>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</si>
  <si>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</si>
  <si>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</si>
  <si>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</si>
  <si>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</si>
  <si>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</si>
  <si>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</si>
  <si>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</si>
  <si>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</si>
  <si>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</si>
  <si>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</si>
  <si>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</si>
  <si>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</si>
  <si>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</si>
  <si>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</si>
  <si>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</si>
  <si>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</si>
  <si>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</si>
  <si>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</si>
  <si>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</si>
  <si>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</si>
  <si>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</si>
  <si>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</si>
  <si>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</si>
  <si>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</si>
  <si>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</si>
  <si>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</si>
  <si>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</si>
  <si>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</si>
  <si>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</si>
  <si>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</si>
  <si>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</si>
  <si>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</si>
  <si>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</si>
  <si>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</si>
  <si>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</si>
  <si>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</si>
  <si>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</si>
  <si>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</si>
  <si>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</si>
  <si>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</si>
  <si>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</si>
  <si>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</si>
  <si>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</si>
  <si>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</si>
  <si>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</si>
  <si>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</si>
  <si>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</si>
  <si>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</si>
  <si>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</si>
  <si>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</si>
  <si>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</si>
  <si>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</si>
  <si>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</si>
  <si>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</si>
  <si>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</si>
  <si>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</si>
  <si>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</si>
  <si>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</si>
  <si>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</si>
  <si>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</si>
  <si>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</si>
  <si>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</si>
  <si>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</si>
  <si>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</si>
  <si>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</si>
  <si>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</si>
  <si>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</si>
  <si>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</si>
  <si>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</si>
  <si>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</si>
  <si>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</si>
  <si>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</si>
  <si>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</si>
  <si>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</si>
  <si>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</si>
  <si>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</si>
  <si>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</si>
  <si>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</si>
  <si>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</si>
  <si>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</si>
  <si>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</si>
  <si>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</si>
  <si>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</si>
  <si>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</si>
  <si>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</si>
  <si>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</si>
  <si>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</si>
  <si>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</si>
  <si>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</si>
  <si>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</si>
  <si>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</si>
  <si>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</si>
  <si>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</si>
  <si>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</si>
  <si>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</si>
  <si>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</si>
  <si>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</si>
  <si>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</si>
  <si>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</si>
  <si>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</si>
  <si>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</si>
  <si>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</si>
  <si>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</si>
  <si>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</si>
  <si>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</si>
  <si>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</si>
  <si>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</si>
  <si>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</si>
  <si>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</si>
  <si>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</si>
  <si>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</si>
  <si>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</si>
  <si>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</si>
  <si>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</si>
  <si>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</si>
  <si>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</si>
  <si>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</si>
  <si>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</si>
  <si>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</si>
  <si>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</si>
  <si>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</si>
  <si>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</si>
  <si>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</si>
  <si>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</si>
  <si>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</si>
  <si>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</si>
  <si>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</si>
  <si>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</si>
  <si>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</si>
  <si>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</si>
  <si>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</si>
  <si>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</si>
  <si>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</si>
  <si>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</si>
  <si>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</si>
  <si>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</si>
  <si>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</si>
  <si>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</si>
  <si>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</si>
  <si>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</si>
  <si>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</si>
  <si>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</si>
  <si>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</si>
  <si>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</si>
  <si>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</si>
  <si>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</si>
  <si>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</si>
  <si>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</si>
  <si>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</si>
  <si>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</si>
  <si>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</si>
  <si>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</si>
  <si>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</si>
  <si>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</si>
  <si>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</si>
  <si>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</si>
  <si>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</si>
  <si>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</si>
  <si>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</si>
  <si>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</si>
  <si>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</si>
  <si>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</si>
  <si>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</si>
  <si>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</si>
  <si>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</si>
  <si>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</si>
  <si>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</si>
  <si>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</si>
  <si>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</si>
  <si>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</si>
  <si>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</si>
  <si>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</si>
  <si>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</si>
  <si>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</si>
  <si>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</si>
  <si>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</si>
  <si>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</si>
  <si>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</si>
  <si>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</si>
  <si>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</si>
  <si>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</si>
  <si>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</si>
  <si>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</si>
  <si>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</si>
  <si>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</si>
  <si>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</si>
  <si>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</si>
  <si>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</si>
  <si>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</si>
  <si>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</si>
  <si>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</si>
  <si>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</si>
  <si>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</si>
  <si>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</si>
  <si>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</si>
  <si>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</si>
  <si>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</si>
  <si>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</si>
  <si>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</si>
  <si>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</si>
  <si>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</si>
  <si>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</si>
  <si>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</si>
  <si>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</si>
  <si>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</si>
  <si>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</si>
  <si>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</si>
  <si>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</si>
  <si>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</si>
  <si>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</si>
  <si>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</si>
  <si>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</si>
  <si>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</si>
  <si>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</si>
  <si>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</si>
  <si>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</si>
  <si>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</si>
  <si>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</si>
  <si>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</si>
  <si>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</si>
  <si>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</si>
  <si>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</si>
  <si>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</si>
  <si>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</si>
  <si>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</si>
  <si>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</si>
  <si>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</si>
  <si>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</si>
  <si>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</si>
  <si>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</si>
  <si>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</si>
  <si>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</si>
  <si>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</si>
  <si>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</si>
  <si>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</si>
  <si>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</si>
  <si>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</si>
  <si>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</si>
  <si>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</si>
  <si>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</si>
  <si>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</si>
  <si>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</si>
  <si>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</si>
  <si>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</si>
  <si>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</si>
  <si>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</si>
  <si>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</si>
  <si>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</si>
  <si>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</si>
  <si>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</si>
  <si>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</si>
  <si>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</si>
  <si>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</si>
  <si>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</si>
  <si>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</si>
  <si>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</si>
  <si>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</si>
  <si>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</si>
  <si>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</si>
  <si>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</si>
  <si>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</si>
  <si>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</si>
  <si>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</si>
  <si>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</si>
  <si>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</si>
  <si>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</si>
  <si>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</si>
  <si>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</si>
  <si>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</si>
  <si>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</si>
  <si>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</si>
  <si>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</si>
  <si>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</si>
  <si>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</si>
  <si>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</si>
  <si>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</si>
  <si>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</si>
  <si>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</si>
  <si>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</si>
  <si>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</si>
  <si>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</si>
  <si>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</si>
  <si>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</si>
  <si>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</si>
  <si>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</si>
  <si>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</si>
  <si>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</si>
  <si>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</si>
  <si>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</si>
  <si>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</si>
  <si>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</si>
  <si>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</si>
  <si>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</si>
  <si>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</si>
  <si>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</si>
  <si>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</si>
  <si>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</si>
  <si>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</si>
  <si>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</si>
  <si>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</si>
  <si>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</si>
  <si>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</si>
  <si>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</si>
  <si>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</si>
  <si>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</si>
  <si>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</si>
  <si>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</si>
  <si>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</si>
  <si>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</si>
  <si>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</si>
  <si>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</si>
  <si>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</si>
  <si>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</si>
  <si>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</si>
  <si>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</si>
  <si>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</si>
  <si>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</si>
  <si>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</si>
  <si>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</si>
  <si>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</si>
  <si>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</si>
  <si>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</si>
  <si>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</si>
  <si>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</si>
  <si>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</si>
  <si>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</si>
  <si>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</si>
  <si>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</si>
  <si>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</si>
  <si>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</si>
  <si>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</si>
  <si>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</si>
  <si>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</si>
  <si>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</si>
  <si>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</si>
  <si>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</si>
  <si>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</si>
  <si>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</si>
  <si>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</si>
  <si>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</si>
  <si>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</si>
  <si>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</si>
  <si>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</si>
  <si>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</si>
  <si>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</si>
  <si>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</si>
  <si>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</si>
  <si>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</si>
  <si>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</si>
  <si>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</si>
  <si>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</si>
  <si>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</si>
  <si>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</si>
  <si>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</si>
  <si>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</si>
  <si>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</si>
  <si>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</si>
  <si>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</si>
  <si>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</si>
  <si>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</si>
  <si>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</si>
  <si>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</si>
  <si>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</si>
  <si>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</si>
  <si>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</si>
  <si>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</si>
  <si>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</si>
  <si>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</si>
  <si>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</si>
  <si>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</si>
  <si>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</si>
  <si>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</si>
  <si>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</si>
  <si>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</si>
  <si>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</si>
  <si>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</si>
  <si>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</si>
  <si>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</si>
  <si>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</si>
  <si>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</si>
  <si>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</si>
  <si>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</si>
  <si>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</si>
  <si>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</si>
  <si>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</si>
  <si>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</si>
  <si>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</si>
  <si>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</si>
  <si>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</si>
  <si>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</si>
  <si>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</si>
  <si>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</si>
  <si>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</si>
  <si>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</si>
  <si>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</si>
  <si>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</si>
  <si>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</si>
  <si>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</si>
  <si>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</si>
  <si>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</si>
  <si>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</si>
  <si>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</si>
  <si>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</si>
  <si>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</si>
  <si>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</si>
  <si>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</si>
  <si>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</si>
  <si>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</si>
  <si>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</si>
  <si>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</si>
  <si>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</si>
  <si>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</si>
  <si>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</si>
  <si>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</si>
  <si>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</si>
  <si>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</si>
  <si>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</si>
  <si>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</si>
  <si>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</si>
  <si>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</si>
  <si>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</si>
  <si>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</si>
  <si>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</si>
  <si>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</si>
  <si>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</si>
  <si>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</si>
  <si>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</si>
  <si>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</si>
  <si>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</si>
  <si>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</si>
  <si>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</si>
  <si>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</si>
  <si>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</si>
  <si>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</si>
  <si>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</si>
  <si>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</si>
  <si>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</si>
  <si>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</si>
  <si>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</si>
  <si>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</si>
  <si>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</si>
  <si>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</si>
  <si>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</si>
  <si>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</si>
  <si>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</si>
  <si>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</si>
  <si>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</si>
  <si>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</si>
  <si>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</si>
  <si>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</si>
  <si>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</si>
  <si>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</si>
  <si>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</si>
  <si>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</si>
  <si>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</si>
  <si>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</si>
  <si>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</si>
  <si>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</si>
  <si>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</si>
  <si>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</si>
  <si>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</si>
  <si>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</si>
  <si>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</si>
  <si>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</si>
  <si>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</si>
  <si>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</si>
  <si>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</si>
  <si>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</si>
  <si>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</si>
  <si>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</si>
  <si>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</si>
  <si>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</si>
  <si>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</si>
  <si>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</si>
  <si>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</si>
  <si>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</si>
  <si>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</si>
  <si>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</si>
  <si>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</si>
  <si>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</si>
  <si>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</si>
  <si>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</si>
  <si>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</si>
  <si>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</si>
  <si>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</si>
  <si>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</si>
  <si>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</si>
  <si>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</si>
  <si>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</si>
  <si>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</si>
  <si>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</si>
  <si>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</si>
  <si>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</si>
  <si>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</si>
  <si>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</si>
  <si>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</si>
  <si>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</si>
  <si>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</si>
  <si>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</si>
  <si>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</si>
  <si>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</si>
  <si>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</si>
  <si>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</si>
  <si>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</si>
  <si>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</si>
  <si>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</si>
  <si>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</si>
  <si>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</si>
  <si>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</si>
  <si>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</si>
  <si>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</si>
  <si>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</si>
  <si>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</si>
  <si>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</si>
  <si>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</si>
  <si>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</si>
  <si>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</si>
  <si>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</si>
  <si>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</si>
  <si>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</si>
  <si>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</si>
  <si>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</si>
  <si>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</si>
  <si>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</si>
  <si>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</si>
  <si>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</si>
  <si>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</si>
  <si>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</si>
  <si>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</si>
  <si>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</si>
  <si>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</si>
  <si>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</si>
  <si>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</si>
  <si>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</si>
  <si>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</si>
  <si>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</si>
  <si>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</si>
  <si>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</si>
  <si>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</si>
  <si>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</si>
  <si>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</si>
  <si>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</si>
  <si>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</si>
  <si>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</si>
  <si>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</si>
  <si>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</si>
  <si>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</si>
  <si>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</si>
  <si>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</si>
  <si>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</si>
  <si>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</si>
  <si>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</si>
  <si>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</si>
  <si>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</si>
  <si>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</si>
  <si>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</si>
  <si>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</si>
  <si>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</si>
  <si>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</si>
  <si>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</si>
  <si>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</si>
  <si>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</si>
  <si>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</si>
  <si>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</si>
  <si>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</si>
  <si>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</si>
  <si>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</si>
  <si>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</si>
  <si>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</si>
  <si>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</si>
  <si>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</si>
  <si>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</si>
  <si>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</si>
  <si>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</si>
  <si>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</si>
  <si>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</si>
  <si>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</si>
  <si>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</si>
  <si>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</si>
  <si>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</si>
  <si>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</si>
  <si>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</si>
  <si>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</si>
  <si>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</si>
  <si>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</si>
  <si>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</si>
  <si>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</si>
  <si>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</si>
  <si>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</si>
  <si>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</si>
  <si>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</si>
  <si>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</si>
  <si>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</si>
  <si>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</si>
  <si>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</si>
  <si>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</si>
  <si>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</si>
  <si>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</si>
  <si>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</si>
  <si>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</si>
  <si>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</si>
  <si>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</si>
  <si>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</si>
  <si>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</si>
  <si>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</si>
  <si>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</si>
  <si>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</si>
  <si>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</si>
  <si>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</si>
  <si>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</si>
  <si>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</si>
  <si>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</si>
  <si>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</si>
  <si>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</si>
  <si>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</si>
  <si>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</si>
  <si>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</si>
  <si>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</si>
  <si>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</si>
  <si>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</si>
  <si>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</si>
  <si>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</si>
  <si>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</si>
  <si>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</si>
  <si>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</si>
  <si>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</si>
  <si>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</si>
  <si>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</si>
  <si>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</si>
  <si>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</si>
  <si>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</si>
  <si>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</si>
  <si>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</si>
  <si>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</si>
  <si>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</si>
  <si>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</si>
  <si>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</si>
  <si>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</si>
  <si>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</si>
  <si>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</si>
  <si>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</si>
  <si>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</si>
  <si>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</si>
  <si>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</si>
  <si>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</si>
  <si>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</si>
  <si>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</si>
  <si>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</si>
  <si>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</si>
  <si>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</si>
  <si>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</si>
  <si>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</si>
  <si>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</si>
  <si>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</si>
  <si>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</si>
  <si>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</si>
  <si>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</si>
  <si>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</si>
  <si>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</si>
  <si>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</si>
  <si>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</si>
  <si>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</si>
  <si>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</si>
  <si>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</si>
  <si>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</si>
  <si>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</si>
  <si>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</si>
  <si>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</si>
  <si>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</si>
  <si>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</si>
  <si>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</si>
  <si>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</si>
  <si>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</si>
  <si>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</si>
  <si>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</si>
  <si>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</si>
  <si>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</si>
  <si>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</si>
  <si>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</si>
  <si>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</si>
  <si>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</si>
  <si>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</si>
  <si>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</si>
  <si>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</si>
  <si>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</si>
  <si>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</si>
  <si>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</si>
  <si>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</si>
  <si>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</si>
  <si>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</si>
  <si>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</si>
  <si>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</si>
  <si>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</si>
  <si>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</si>
  <si>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</si>
  <si>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</si>
  <si>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</si>
  <si>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</si>
  <si>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</si>
  <si>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</si>
  <si>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</si>
  <si>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</si>
  <si>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</si>
  <si>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</si>
  <si>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</si>
  <si>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</si>
  <si>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</si>
  <si>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</si>
  <si>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</si>
  <si>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</si>
  <si>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</si>
  <si>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</si>
  <si>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</si>
  <si>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</si>
  <si>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</si>
  <si>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</si>
  <si>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</si>
  <si>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</si>
  <si>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</si>
  <si>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</si>
  <si>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</si>
  <si>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</si>
  <si>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</si>
  <si>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</si>
  <si>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</si>
  <si>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</si>
  <si>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</si>
  <si>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</si>
  <si>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</si>
  <si>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</si>
  <si>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</si>
  <si>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</si>
  <si>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</si>
  <si>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</si>
  <si>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</si>
  <si>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</si>
  <si>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</si>
  <si>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</si>
  <si>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</si>
  <si>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</si>
  <si>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</si>
  <si>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</si>
  <si>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</si>
  <si>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</si>
  <si>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</si>
  <si>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</si>
  <si>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</si>
  <si>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</si>
  <si>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</si>
  <si>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</si>
  <si>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</si>
  <si>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</si>
  <si>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</si>
  <si>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</si>
  <si>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</si>
  <si>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</si>
  <si>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</si>
  <si>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</si>
  <si>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</si>
  <si>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</si>
  <si>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</si>
  <si>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</si>
  <si>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</si>
  <si>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</si>
  <si>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</si>
  <si>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</si>
  <si>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</si>
  <si>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</si>
  <si>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</si>
  <si>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</si>
  <si>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</si>
  <si>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</si>
  <si>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</si>
  <si>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</si>
  <si>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</si>
  <si>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</si>
  <si>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</si>
  <si>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</si>
  <si>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</si>
  <si>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</si>
  <si>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</si>
  <si>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</si>
  <si>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</si>
  <si>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</si>
  <si>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</si>
  <si>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</si>
  <si>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</si>
  <si>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</si>
  <si>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</si>
  <si>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</si>
  <si>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</si>
  <si>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</si>
  <si>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</si>
  <si>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</si>
  <si>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</si>
  <si>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</si>
  <si>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</si>
  <si>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</si>
  <si>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</si>
  <si>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</si>
  <si>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</si>
  <si>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</si>
  <si>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</si>
  <si>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</si>
  <si>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</si>
  <si>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</si>
  <si>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</si>
  <si>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</si>
  <si>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</si>
  <si>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</si>
  <si>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</si>
  <si>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</si>
  <si>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</si>
  <si>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</si>
  <si>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</si>
  <si>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</si>
  <si>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</si>
  <si>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</si>
  <si>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</si>
  <si>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</si>
  <si>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</si>
  <si>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</si>
  <si>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</si>
  <si>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</si>
  <si>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</si>
  <si>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</si>
  <si>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</si>
  <si>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</si>
  <si>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</si>
  <si>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</si>
  <si>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</si>
  <si>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</si>
  <si>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</si>
  <si>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</si>
  <si>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</si>
  <si>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</si>
  <si>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</si>
  <si>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</si>
  <si>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</si>
  <si>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</si>
  <si>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</si>
  <si>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</si>
  <si>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</si>
  <si>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</si>
  <si>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</si>
  <si>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</si>
  <si>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</si>
  <si>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</si>
  <si>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</si>
  <si>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</si>
  <si>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</si>
  <si>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</si>
  <si>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</si>
  <si>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</si>
  <si>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</si>
  <si>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</si>
  <si>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</si>
  <si>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</si>
  <si>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</si>
  <si>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</si>
  <si>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</si>
  <si>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</si>
  <si>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</si>
  <si>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</si>
  <si>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</si>
  <si>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</si>
  <si>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</si>
  <si>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</si>
  <si>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</si>
  <si>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</si>
  <si>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</si>
  <si>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</si>
  <si>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</si>
  <si>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</si>
  <si>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</si>
  <si>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</si>
  <si>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</si>
  <si>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</si>
  <si>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</si>
  <si>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</si>
  <si>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</si>
  <si>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</si>
  <si>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</si>
  <si>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</si>
  <si>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</si>
  <si>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</si>
  <si>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</si>
  <si>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</si>
  <si>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</si>
  <si>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</si>
  <si>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</si>
  <si>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</si>
  <si>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</si>
  <si>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</si>
  <si>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</si>
  <si>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</si>
  <si>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</si>
  <si>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</si>
  <si>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</si>
  <si>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</si>
  <si>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</si>
  <si>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</si>
  <si>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</si>
  <si>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</si>
  <si>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</si>
  <si>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</si>
  <si>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</si>
  <si>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</si>
  <si>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</si>
  <si>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</si>
  <si>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</si>
  <si>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</si>
  <si>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</si>
  <si>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</si>
  <si>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</si>
  <si>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</si>
  <si>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</si>
  <si>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</si>
  <si>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</si>
  <si>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</si>
  <si>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</si>
  <si>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</si>
  <si>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</si>
  <si>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</si>
  <si>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</si>
  <si>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</si>
  <si>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</si>
  <si>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</si>
  <si>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</si>
  <si>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</si>
  <si>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</si>
  <si>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</si>
  <si>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</si>
  <si>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</si>
  <si>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</si>
  <si>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</si>
  <si>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</si>
  <si>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</si>
  <si>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</si>
  <si>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</si>
  <si>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</si>
  <si>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</si>
  <si>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</si>
  <si>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</si>
  <si>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</si>
  <si>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</si>
  <si>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</si>
  <si>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</si>
  <si>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</si>
  <si>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</si>
  <si>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</si>
  <si>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</si>
  <si>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</si>
  <si>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</si>
  <si>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</si>
  <si>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</si>
  <si>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</si>
  <si>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</si>
  <si>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</si>
  <si>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</si>
  <si>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</si>
  <si>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</si>
  <si>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</si>
  <si>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</si>
  <si>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</si>
  <si>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</si>
  <si>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</si>
  <si>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</si>
  <si>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</si>
  <si>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</si>
  <si>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</si>
  <si>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</si>
  <si>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</si>
  <si>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</si>
  <si>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</si>
  <si>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</si>
  <si>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</si>
  <si>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</si>
  <si>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</si>
  <si>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</si>
  <si>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</si>
  <si>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</si>
  <si>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</si>
  <si>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</si>
  <si>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</si>
  <si>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</si>
  <si>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</si>
  <si>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</si>
  <si>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</si>
  <si>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</si>
  <si>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</si>
  <si>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</si>
  <si>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</si>
  <si>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</si>
  <si>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</si>
  <si>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</si>
  <si>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</si>
  <si>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</si>
  <si>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</si>
  <si>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</si>
  <si>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</si>
  <si>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</si>
  <si>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</si>
  <si>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</si>
  <si>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</si>
  <si>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</si>
  <si>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</si>
  <si>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</si>
  <si>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</si>
  <si>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</si>
  <si>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</si>
  <si>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</si>
  <si>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</si>
  <si>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</si>
  <si>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</si>
  <si>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</si>
  <si>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</si>
  <si>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</si>
  <si>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</si>
  <si>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</si>
  <si>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</si>
  <si>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</si>
  <si>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</si>
  <si>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</si>
  <si>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</si>
  <si>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</si>
  <si>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</si>
  <si>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</si>
  <si>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</si>
  <si>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</si>
  <si>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</si>
  <si>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</si>
  <si>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</si>
  <si>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</si>
  <si>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</si>
  <si>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</si>
  <si>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</si>
  <si>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</si>
  <si>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</si>
  <si>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</si>
  <si>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</si>
  <si>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</si>
  <si>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</si>
  <si>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</si>
  <si>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</si>
  <si>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</si>
  <si>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</si>
  <si>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</si>
  <si>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</si>
  <si>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</si>
  <si>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</si>
  <si>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</si>
  <si>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</si>
  <si>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</si>
  <si>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</si>
  <si>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</si>
  <si>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</si>
  <si>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</si>
  <si>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</si>
  <si>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</si>
  <si>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</si>
  <si>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</si>
  <si>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</si>
  <si>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</si>
  <si>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</si>
  <si>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</si>
  <si>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</si>
  <si>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</si>
  <si>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</si>
  <si>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</si>
  <si>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</si>
  <si>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</si>
  <si>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</si>
  <si>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</si>
  <si>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</si>
  <si>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</si>
  <si>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</si>
  <si>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</si>
  <si>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</si>
  <si>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</si>
  <si>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</si>
  <si>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</si>
  <si>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</si>
  <si>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</si>
  <si>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</si>
  <si>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</si>
  <si>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</si>
  <si>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</si>
  <si>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</si>
  <si>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</si>
  <si>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</si>
  <si>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</si>
  <si>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</si>
  <si>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</si>
  <si>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</si>
  <si>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</si>
  <si>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</si>
  <si>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</si>
  <si>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</si>
  <si>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</si>
  <si>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</si>
  <si>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</si>
  <si>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</si>
  <si>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</si>
  <si>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</si>
  <si>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</si>
  <si>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</si>
  <si>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</si>
  <si>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</si>
  <si>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</si>
  <si>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</si>
  <si>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</si>
  <si>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</si>
  <si>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</si>
  <si>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</si>
  <si>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</si>
  <si>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</si>
  <si>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</si>
  <si>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</si>
  <si>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</si>
  <si>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</si>
  <si>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</si>
  <si>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</si>
  <si>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</si>
  <si>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</si>
  <si>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</si>
  <si>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</si>
  <si>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</si>
  <si>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</si>
  <si>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</si>
  <si>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</si>
  <si>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</si>
  <si>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</si>
  <si>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</si>
  <si>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</si>
  <si>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</si>
  <si>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</si>
  <si>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</si>
  <si>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</si>
  <si>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</si>
  <si>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</si>
  <si>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</si>
  <si>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</si>
  <si>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</si>
  <si>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</si>
  <si>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</si>
  <si>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</si>
  <si>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</si>
  <si>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</si>
  <si>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</si>
  <si>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</si>
  <si>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</si>
  <si>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</si>
  <si>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</si>
  <si>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</si>
  <si>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</si>
  <si>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</si>
  <si>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</si>
  <si>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</si>
  <si>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</si>
  <si>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</si>
  <si>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</si>
  <si>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</si>
  <si>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</si>
  <si>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</si>
  <si>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</si>
  <si>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</si>
  <si>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</si>
  <si>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</si>
  <si>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</si>
  <si>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</si>
  <si>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</si>
  <si>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</si>
  <si>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</si>
  <si>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</si>
  <si>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</si>
  <si>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</si>
  <si>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</si>
  <si>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</si>
  <si>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</si>
  <si>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</si>
  <si>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</si>
  <si>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</si>
  <si>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</si>
  <si>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</si>
  <si>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</si>
  <si>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</si>
  <si>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</si>
  <si>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</si>
  <si>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</si>
  <si>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</si>
  <si>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</si>
  <si>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</si>
  <si>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</si>
  <si>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</si>
  <si>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</si>
  <si>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</si>
  <si>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</si>
  <si>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</si>
  <si>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</si>
  <si>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</si>
  <si>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</si>
  <si>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</si>
  <si>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</si>
  <si>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</si>
  <si>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</si>
  <si>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</si>
  <si>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</si>
  <si>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</si>
  <si>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</si>
  <si>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</si>
  <si>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</si>
  <si>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</si>
  <si>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</si>
  <si>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</si>
  <si>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</si>
  <si>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</si>
  <si>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</si>
  <si>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</si>
  <si>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</si>
  <si>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</si>
  <si>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</si>
  <si>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</si>
  <si>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</si>
  <si>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</si>
  <si>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</si>
  <si>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</si>
  <si>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</si>
  <si>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</si>
  <si>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</si>
  <si>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</si>
  <si>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</si>
  <si>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</si>
  <si>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</si>
  <si>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</si>
  <si>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</si>
  <si>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</si>
  <si>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</si>
  <si>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</si>
  <si>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</si>
  <si>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</si>
  <si>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</si>
  <si>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</si>
  <si>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</si>
  <si>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</si>
  <si>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</si>
  <si>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</si>
  <si>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</si>
  <si>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</si>
  <si>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</si>
  <si>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</si>
  <si>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</si>
  <si>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</si>
  <si>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</si>
  <si>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</si>
  <si>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</si>
  <si>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</si>
  <si>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</si>
  <si>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</si>
  <si>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</si>
  <si>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</si>
  <si>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</si>
  <si>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</si>
  <si>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</si>
  <si>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</si>
  <si>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</si>
  <si>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</si>
  <si>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</si>
  <si>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</si>
  <si>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</si>
  <si>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</si>
  <si>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</si>
  <si>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</si>
  <si>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</si>
  <si>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</si>
  <si>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</si>
  <si>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</si>
  <si>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</si>
  <si>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</si>
  <si>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</si>
  <si>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</si>
  <si>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</si>
  <si>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</si>
  <si>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</si>
  <si>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</si>
  <si>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</si>
  <si>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</si>
  <si>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</si>
  <si>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</si>
  <si>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</si>
  <si>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</si>
  <si>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</si>
  <si>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</si>
  <si>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</si>
  <si>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</si>
  <si>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</si>
  <si>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</si>
  <si>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</si>
  <si>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</si>
  <si>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</si>
  <si>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</si>
  <si>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</si>
  <si>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</si>
  <si>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</si>
  <si>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</si>
  <si>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</si>
  <si>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</si>
  <si>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</si>
  <si>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</si>
  <si>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</si>
  <si>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</si>
  <si>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</si>
  <si>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</si>
  <si>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</si>
  <si>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</si>
  <si>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</si>
  <si>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</si>
  <si>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</si>
  <si>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</si>
  <si>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</si>
  <si>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</si>
  <si>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</si>
  <si>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</si>
  <si>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</si>
  <si>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</si>
  <si>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</si>
  <si>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</si>
  <si>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</si>
  <si>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</si>
  <si>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</si>
  <si>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</si>
  <si>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</si>
  <si>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</si>
  <si>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</si>
  <si>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</si>
  <si>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</si>
  <si>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</si>
  <si>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</si>
  <si>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</si>
  <si>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</si>
  <si>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</si>
  <si>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</si>
  <si>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</si>
  <si>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</si>
  <si>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</si>
  <si>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</si>
  <si>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</si>
  <si>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</si>
  <si>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</si>
  <si>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</si>
  <si>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</si>
  <si>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</si>
  <si>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</si>
  <si>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</si>
  <si>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</si>
  <si>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</si>
  <si>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</si>
  <si>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</si>
  <si>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</si>
  <si>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</si>
  <si>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</si>
  <si>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</si>
  <si>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</si>
  <si>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</si>
  <si>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</si>
  <si>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</si>
  <si>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</si>
  <si>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</si>
  <si>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</si>
  <si>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</si>
  <si>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</si>
  <si>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</si>
  <si>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</si>
  <si>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</si>
  <si>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</si>
  <si>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</si>
  <si>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</si>
  <si>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</si>
  <si>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</si>
  <si>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</si>
  <si>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</si>
  <si>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</si>
  <si>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</si>
  <si>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</si>
  <si>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</si>
  <si>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</si>
  <si>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</si>
  <si>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</si>
  <si>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</si>
  <si>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</si>
  <si>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</si>
  <si>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</si>
  <si>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</si>
  <si>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</si>
  <si>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</si>
  <si>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</si>
  <si>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</si>
  <si>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</si>
  <si>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</si>
  <si>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</si>
  <si>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</si>
  <si>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</si>
  <si>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</si>
  <si>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</si>
  <si>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</si>
  <si>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</si>
  <si>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</si>
  <si>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</si>
  <si>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</si>
  <si>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</si>
  <si>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</si>
  <si>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</si>
  <si>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</si>
  <si>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</si>
  <si>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</si>
  <si>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</si>
  <si>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</si>
  <si>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</si>
  <si>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</si>
  <si>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</si>
  <si>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</si>
  <si>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</si>
  <si>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</si>
  <si>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</si>
  <si>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</si>
  <si>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</si>
  <si>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</si>
  <si>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</si>
  <si>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</si>
  <si>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</si>
  <si>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</si>
  <si>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</si>
  <si>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</si>
  <si>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</si>
  <si>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</si>
  <si>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</si>
  <si>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</si>
  <si>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</si>
  <si>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</si>
  <si>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</si>
  <si>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</si>
  <si>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</si>
  <si>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</si>
  <si>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</si>
  <si>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</si>
  <si>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</si>
  <si>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</si>
  <si>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</si>
  <si>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</si>
  <si>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</si>
  <si>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</si>
  <si>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</si>
  <si>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</si>
  <si>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</si>
  <si>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</si>
  <si>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</si>
  <si>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</si>
  <si>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</si>
  <si>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</si>
  <si>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</si>
  <si>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</si>
  <si>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</si>
  <si>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</si>
  <si>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</si>
  <si>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</si>
  <si>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</si>
  <si>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</si>
  <si>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</si>
  <si>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</si>
  <si>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</si>
  <si>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</si>
  <si>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</si>
  <si>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</si>
  <si>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</si>
  <si>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</si>
  <si>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</si>
  <si>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</si>
  <si>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</si>
  <si>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</si>
  <si>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</si>
  <si>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</si>
  <si>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</si>
  <si>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</si>
  <si>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</si>
  <si>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</si>
  <si>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</si>
  <si>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</si>
  <si>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</si>
  <si>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</si>
  <si>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</si>
  <si>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</si>
  <si>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</si>
  <si>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</si>
  <si>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</si>
  <si>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</si>
  <si>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</si>
  <si>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</si>
  <si>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</si>
  <si>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</si>
  <si>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</si>
  <si>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</si>
  <si>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</si>
  <si>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</si>
  <si>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</si>
  <si>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</si>
  <si>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</si>
  <si>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</si>
  <si>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</si>
  <si>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</si>
  <si>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</si>
  <si>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</si>
  <si>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</si>
  <si>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</si>
  <si>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</si>
  <si>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</si>
  <si>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</si>
  <si>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</si>
  <si>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</si>
  <si>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</si>
  <si>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</si>
  <si>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</si>
  <si>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</si>
  <si>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</si>
  <si>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</si>
  <si>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</si>
  <si>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</si>
  <si>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</si>
  <si>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</si>
  <si>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</si>
  <si>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</si>
  <si>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</si>
  <si>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</si>
  <si>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</si>
  <si>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</si>
  <si>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</si>
  <si>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</si>
  <si>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</si>
  <si>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</si>
  <si>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</si>
  <si>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</si>
  <si>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</si>
  <si>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</si>
  <si>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</si>
  <si>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</si>
  <si>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</si>
  <si>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</si>
  <si>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</si>
  <si>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</si>
  <si>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</si>
  <si>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</si>
  <si>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</si>
  <si>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</si>
  <si>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</si>
  <si>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</si>
  <si>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</si>
  <si>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</si>
  <si>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</si>
  <si>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</si>
  <si>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</si>
  <si>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</si>
  <si>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</si>
  <si>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</si>
  <si>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</si>
  <si>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</si>
  <si>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</si>
  <si>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</si>
  <si>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</si>
  <si>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</si>
  <si>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</si>
  <si>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</si>
  <si>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</si>
  <si>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</si>
  <si>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</si>
  <si>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</si>
  <si>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</si>
  <si>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</si>
  <si>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</si>
  <si>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</si>
  <si>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</si>
  <si>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</si>
  <si>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</si>
  <si>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</si>
  <si>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</si>
  <si>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</si>
  <si>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</si>
  <si>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</si>
  <si>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</si>
  <si>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</si>
  <si>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</si>
  <si>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</si>
  <si>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</si>
  <si>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</si>
  <si>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</si>
  <si>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</si>
  <si>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</si>
  <si>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</si>
  <si>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</si>
  <si>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</si>
  <si>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</si>
  <si>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</si>
  <si>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</si>
  <si>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</si>
  <si>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</si>
  <si>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</si>
  <si>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</si>
  <si>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</si>
  <si>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</si>
  <si>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</si>
  <si>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</si>
  <si>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</si>
  <si>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</si>
  <si>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</si>
  <si>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</si>
  <si>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</si>
  <si>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</si>
  <si>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</si>
  <si>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</si>
  <si>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</si>
  <si>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</si>
  <si>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</si>
  <si>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</si>
  <si>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</si>
  <si>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</si>
  <si>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</si>
  <si>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</si>
  <si>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</si>
  <si>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</si>
  <si>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</si>
  <si>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</si>
  <si>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</si>
  <si>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</si>
  <si>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</si>
  <si>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</si>
  <si>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</si>
  <si>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</si>
  <si>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</si>
  <si>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</si>
  <si>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</si>
  <si>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</si>
  <si>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</si>
  <si>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</si>
  <si>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</si>
  <si>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</si>
  <si>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</si>
  <si>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</si>
  <si>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</si>
  <si>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</si>
  <si>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</si>
  <si>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</si>
  <si>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</si>
  <si>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</si>
  <si>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</si>
  <si>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</si>
  <si>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</si>
  <si>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</si>
  <si>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</si>
  <si>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</si>
  <si>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</si>
  <si>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</si>
  <si>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</si>
  <si>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</si>
  <si>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</si>
  <si>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</si>
  <si>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</si>
  <si>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</si>
  <si>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</si>
  <si>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</si>
  <si>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</si>
  <si>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</si>
  <si>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</si>
  <si>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</si>
  <si>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</si>
  <si>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</si>
  <si>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</si>
  <si>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</si>
  <si>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</si>
  <si>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</si>
  <si>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</si>
  <si>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</si>
  <si>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</si>
  <si>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</si>
  <si>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</si>
  <si>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</si>
  <si>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</si>
  <si>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</si>
  <si>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</si>
  <si>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</si>
  <si>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</si>
  <si>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</si>
  <si>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</si>
  <si>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</si>
  <si>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</si>
  <si>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</si>
  <si>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</si>
  <si>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</si>
  <si>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</si>
  <si>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</si>
  <si>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</si>
  <si>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</si>
  <si>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</si>
  <si>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</si>
  <si>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</si>
  <si>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</si>
  <si>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</si>
  <si>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</si>
  <si>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</si>
  <si>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</si>
  <si>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</si>
  <si>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</si>
  <si>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</si>
  <si>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</si>
  <si>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</si>
  <si>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</si>
  <si>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</si>
  <si>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</si>
  <si>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</si>
  <si>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</si>
  <si>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</si>
  <si>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</si>
  <si>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</si>
  <si>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</si>
  <si>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</si>
  <si>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</si>
  <si>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</si>
  <si>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</si>
  <si>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</si>
  <si>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</si>
  <si>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</si>
  <si>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</si>
  <si>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</si>
  <si>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</si>
  <si>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</si>
  <si>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</si>
  <si>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</si>
  <si>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</si>
  <si>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</si>
  <si>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</si>
  <si>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</si>
  <si>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</si>
  <si>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</si>
  <si>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</si>
  <si>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</si>
  <si>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</si>
  <si>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</si>
  <si>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</si>
  <si>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</si>
  <si>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</si>
  <si>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</si>
  <si>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</si>
  <si>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</si>
  <si>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</si>
  <si>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</si>
  <si>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</si>
  <si>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</si>
  <si>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</si>
  <si>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</si>
  <si>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</si>
  <si>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</si>
  <si>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</si>
  <si>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</si>
  <si>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</si>
  <si>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</si>
  <si>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</si>
  <si>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</si>
  <si>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</si>
  <si>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</si>
  <si>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</si>
  <si>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</si>
  <si>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</si>
  <si>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</si>
  <si>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</si>
  <si>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</si>
  <si>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</si>
  <si>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</si>
  <si>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</si>
  <si>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</si>
  <si>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</si>
  <si>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</si>
  <si>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</si>
  <si>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</si>
  <si>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</si>
  <si>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</si>
  <si>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</si>
  <si>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</si>
  <si>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</si>
  <si>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</si>
  <si>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</si>
  <si>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</si>
  <si>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</si>
  <si>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</si>
  <si>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</si>
  <si>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</si>
  <si>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</si>
  <si>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</si>
  <si>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</si>
  <si>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</si>
  <si>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</si>
  <si>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</si>
  <si>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</si>
  <si>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</si>
  <si>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</si>
  <si>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</si>
  <si>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</si>
  <si>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</si>
  <si>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</si>
  <si>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</si>
  <si>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</si>
  <si>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</si>
  <si>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</si>
  <si>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</si>
  <si>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</si>
  <si>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</si>
  <si>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</si>
  <si>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</si>
  <si>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</si>
  <si>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</si>
  <si>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</si>
  <si>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</si>
  <si>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</si>
  <si>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</si>
  <si>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</si>
  <si>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</si>
  <si>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</si>
  <si>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</si>
  <si>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</si>
  <si>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</si>
  <si>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</si>
  <si>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</si>
  <si>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</si>
  <si>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</si>
  <si>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</si>
  <si>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</si>
  <si>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</si>
  <si>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</si>
  <si>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</si>
  <si>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</si>
  <si>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</si>
  <si>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</si>
  <si>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</si>
  <si>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</si>
  <si>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</si>
  <si>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</si>
  <si>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</si>
  <si>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</si>
  <si>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</si>
  <si>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</si>
  <si>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</si>
  <si>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</si>
  <si>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</si>
  <si>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</si>
  <si>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</si>
  <si>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</si>
  <si>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</si>
  <si>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</si>
  <si>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</si>
  <si>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</si>
  <si>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</si>
  <si>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</si>
  <si>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</si>
  <si>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</si>
  <si>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</si>
  <si>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</si>
  <si>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</si>
  <si>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</si>
  <si>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</si>
  <si>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</si>
  <si>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</si>
  <si>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</si>
  <si>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</si>
  <si>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</si>
  <si>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</si>
  <si>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</si>
  <si>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</si>
  <si>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</si>
  <si>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</si>
  <si>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</si>
  <si>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</si>
  <si>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</si>
  <si>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</si>
  <si>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</si>
  <si>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</si>
  <si>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</si>
  <si>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</si>
  <si>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</si>
  <si>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</si>
  <si>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</si>
  <si>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</si>
  <si>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</si>
  <si>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</si>
  <si>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</si>
  <si>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</si>
  <si>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</si>
  <si>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</si>
  <si>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</si>
  <si>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</si>
  <si>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</si>
  <si>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</si>
  <si>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</si>
  <si>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</si>
  <si>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</si>
  <si>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</si>
  <si>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</si>
  <si>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</si>
  <si>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</si>
  <si>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</si>
  <si>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</si>
  <si>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</si>
  <si>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</si>
  <si>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</si>
  <si>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</si>
  <si>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</si>
  <si>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</si>
  <si>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</si>
  <si>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</si>
  <si>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</si>
  <si>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</si>
  <si>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</si>
  <si>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</si>
  <si>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</si>
  <si>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</si>
  <si>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</si>
  <si>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</si>
  <si>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</si>
  <si>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</si>
  <si>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</si>
  <si>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</si>
  <si>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</si>
  <si>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</si>
  <si>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</si>
  <si>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</si>
  <si>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</si>
  <si>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</si>
  <si>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</si>
  <si>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</si>
  <si>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</si>
  <si>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</si>
  <si>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</si>
  <si>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</si>
  <si>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</si>
  <si>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</si>
  <si>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</si>
  <si>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</si>
  <si>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</si>
  <si>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</si>
  <si>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</si>
  <si>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</si>
  <si>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</si>
  <si>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</si>
  <si>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</si>
  <si>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</si>
  <si>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</si>
  <si>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</si>
  <si>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</si>
  <si>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</si>
  <si>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</si>
  <si>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</si>
  <si>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</si>
  <si>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</si>
  <si>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</si>
  <si>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</si>
  <si>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</si>
  <si>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</si>
  <si>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</si>
  <si>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</si>
  <si>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</si>
  <si>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</si>
  <si>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</si>
  <si>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</si>
  <si>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</si>
  <si>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</si>
  <si>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</si>
  <si>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</si>
  <si>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</si>
  <si>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</si>
  <si>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</si>
  <si>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</si>
  <si>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</si>
  <si>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</si>
  <si>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</si>
  <si>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</si>
  <si>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</si>
  <si>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</si>
  <si>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</si>
  <si>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</si>
  <si>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</si>
  <si>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</si>
  <si>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</si>
  <si>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</si>
  <si>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</si>
  <si>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</si>
  <si>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</si>
  <si>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</si>
  <si>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</si>
  <si>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</si>
  <si>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</si>
  <si>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</si>
  <si>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</si>
  <si>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</si>
  <si>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</si>
  <si>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</si>
  <si>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</si>
  <si>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</si>
  <si>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</si>
  <si>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</si>
  <si>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</si>
  <si>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</si>
  <si>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</si>
  <si>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</si>
  <si>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</si>
  <si>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</si>
  <si>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</si>
  <si>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</si>
  <si>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</si>
  <si>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</si>
  <si>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</si>
  <si>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</si>
  <si>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</si>
  <si>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</si>
  <si>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</si>
  <si>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</si>
  <si>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</si>
  <si>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</si>
  <si>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</si>
  <si>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</si>
  <si>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</si>
  <si>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</si>
  <si>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</si>
  <si>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</si>
  <si>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</si>
  <si>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</si>
  <si>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</si>
  <si>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</si>
  <si>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</si>
  <si>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</si>
  <si>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</si>
  <si>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</si>
  <si>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</si>
  <si>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</si>
  <si>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</si>
  <si>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</si>
  <si>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</si>
  <si>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</si>
  <si>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</si>
  <si>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</si>
  <si>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</si>
  <si>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</si>
  <si>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</si>
  <si>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</si>
  <si>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</si>
  <si>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</si>
  <si>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</si>
  <si>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</si>
  <si>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</si>
  <si>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</si>
  <si>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</si>
  <si>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</si>
  <si>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</si>
  <si>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</si>
  <si>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</si>
  <si>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</si>
  <si>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</si>
  <si>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</si>
  <si>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</si>
  <si>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</si>
  <si>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</si>
  <si>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</si>
  <si>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</si>
  <si>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</si>
  <si>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</si>
  <si>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</si>
  <si>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</si>
  <si>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</si>
  <si>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</si>
  <si>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</si>
  <si>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</si>
  <si>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</si>
  <si>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</si>
  <si>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</si>
  <si>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</si>
  <si>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</si>
  <si>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</si>
  <si>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</si>
  <si>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</si>
  <si>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</si>
  <si>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</si>
  <si>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</si>
  <si>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</si>
  <si>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</si>
  <si>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</si>
  <si>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</si>
  <si>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</si>
  <si>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</si>
  <si>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</si>
  <si>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</si>
  <si>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</si>
  <si>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</si>
  <si>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</si>
  <si>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</si>
  <si>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</si>
  <si>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</si>
  <si>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</si>
  <si>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</si>
  <si>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</si>
  <si>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</si>
  <si>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</si>
  <si>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</si>
  <si>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</si>
  <si>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</si>
  <si>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</si>
  <si>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</si>
  <si>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</si>
  <si>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</si>
  <si>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</si>
  <si>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</si>
  <si>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</si>
  <si>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</si>
  <si>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</si>
  <si>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</si>
  <si>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</si>
  <si>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</si>
  <si>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</si>
  <si>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</si>
  <si>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</si>
  <si>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</si>
  <si>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</si>
  <si>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</si>
  <si>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</si>
  <si>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</si>
  <si>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</si>
  <si>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</si>
  <si>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</si>
  <si>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</si>
  <si>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</si>
  <si>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</si>
  <si>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</si>
  <si>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</si>
  <si>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</si>
  <si>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</si>
  <si>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</si>
  <si>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</si>
  <si>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</si>
  <si>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</si>
  <si>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</si>
  <si>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</si>
  <si>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</si>
  <si>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</si>
  <si>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</si>
  <si>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</si>
  <si>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</si>
  <si>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</si>
  <si>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</si>
  <si>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</si>
  <si>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</si>
  <si>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</si>
  <si>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</si>
  <si>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</si>
  <si>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</si>
  <si>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</si>
  <si>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</si>
  <si>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</si>
  <si>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</si>
  <si>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</si>
  <si>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</si>
  <si>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</si>
  <si>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</si>
  <si>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</si>
  <si>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</si>
  <si>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</si>
  <si>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</si>
  <si>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</si>
  <si>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</si>
  <si>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</si>
  <si>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</si>
  <si>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</si>
  <si>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</si>
  <si>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</si>
  <si>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</si>
  <si>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</si>
  <si>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</si>
  <si>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</si>
  <si>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</si>
  <si>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</si>
  <si>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</si>
  <si>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</si>
  <si>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</si>
  <si>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</si>
  <si>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</si>
  <si>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</si>
  <si>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</si>
  <si>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</si>
  <si>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</si>
  <si>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</si>
  <si>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</si>
  <si>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</si>
  <si>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</si>
  <si>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</si>
  <si>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</si>
  <si>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</si>
  <si>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</si>
  <si>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</si>
  <si>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</si>
  <si>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</si>
  <si>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</si>
  <si>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</si>
  <si>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</si>
  <si>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</si>
  <si>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</si>
  <si>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</si>
  <si>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</si>
  <si>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</si>
  <si>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</si>
  <si>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</si>
  <si>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</si>
  <si>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</si>
  <si>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</si>
  <si>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</si>
  <si>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</si>
  <si>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</si>
  <si>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</si>
  <si>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</si>
  <si>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</si>
  <si>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</si>
  <si>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</si>
  <si>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</si>
  <si>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</si>
  <si>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</si>
  <si>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</si>
  <si>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</si>
  <si>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</si>
  <si>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</si>
  <si>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</si>
  <si>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</si>
  <si>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</si>
  <si>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</si>
  <si>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</si>
  <si>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</si>
  <si>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</si>
  <si>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</si>
  <si>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</si>
  <si>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</si>
  <si>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</si>
  <si>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</si>
  <si>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</si>
  <si>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</si>
  <si>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</si>
  <si>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</si>
  <si>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</si>
  <si>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</si>
  <si>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</si>
  <si>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</si>
  <si>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</si>
  <si>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</si>
  <si>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</si>
  <si>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</si>
  <si>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</si>
  <si>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</si>
  <si>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</si>
  <si>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</si>
  <si>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</si>
  <si>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</si>
  <si>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</si>
  <si>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</si>
  <si>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</si>
  <si>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</si>
  <si>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</si>
  <si>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</si>
  <si>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</si>
  <si>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</si>
  <si>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</si>
  <si>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</si>
  <si>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</si>
  <si>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</si>
  <si>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</si>
  <si>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</si>
  <si>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</si>
  <si>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</si>
  <si>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</si>
  <si>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</si>
  <si>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</si>
  <si>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</si>
  <si>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</si>
  <si>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</si>
  <si>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</si>
  <si>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</si>
  <si>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</si>
  <si>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</si>
  <si>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</si>
  <si>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</si>
  <si>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</si>
  <si>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</si>
  <si>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</si>
  <si>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</si>
  <si>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</si>
  <si>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</si>
  <si>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</si>
  <si>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</si>
  <si>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</si>
  <si>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</si>
  <si>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</si>
  <si>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</si>
  <si>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</si>
  <si>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</si>
  <si>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</si>
  <si>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</si>
  <si>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</si>
  <si>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</si>
  <si>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</si>
  <si>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</si>
  <si>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</si>
  <si>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</si>
  <si>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</si>
  <si>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</si>
  <si>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</si>
  <si>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</si>
  <si>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</si>
  <si>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</si>
  <si>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</si>
  <si>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</si>
  <si>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</si>
  <si>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</si>
  <si>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</si>
  <si>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</si>
  <si>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</si>
  <si>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</si>
  <si>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</si>
  <si>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</si>
  <si>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</si>
  <si>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</si>
  <si>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</si>
  <si>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</si>
  <si>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</si>
  <si>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</si>
  <si>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</si>
  <si>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</si>
  <si>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</si>
  <si>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</si>
  <si>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</si>
  <si>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</si>
  <si>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</si>
  <si>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</si>
  <si>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</si>
  <si>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</si>
  <si>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</si>
  <si>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</si>
  <si>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</si>
  <si>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</si>
  <si>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</si>
  <si>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</si>
  <si>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</si>
  <si>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</si>
  <si>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</si>
  <si>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</si>
  <si>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</si>
  <si>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</si>
  <si>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</si>
  <si>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</si>
  <si>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</si>
  <si>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</si>
  <si>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</si>
  <si>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</si>
  <si>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</si>
  <si>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</si>
  <si>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</si>
  <si>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</si>
  <si>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</si>
  <si>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</si>
  <si>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</si>
  <si>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</si>
  <si>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</si>
  <si>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</si>
  <si>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</si>
  <si>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</si>
  <si>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</si>
  <si>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</si>
  <si>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</si>
  <si>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</si>
  <si>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</si>
  <si>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</si>
  <si>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</si>
  <si>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</si>
  <si>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</si>
  <si>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</si>
  <si>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</si>
  <si>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</si>
  <si>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</si>
  <si>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</si>
  <si>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</si>
  <si>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</si>
  <si>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</si>
  <si>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</si>
  <si>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</si>
  <si>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</si>
  <si>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</si>
  <si>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</si>
  <si>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</si>
  <si>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</si>
  <si>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</si>
  <si>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</si>
  <si>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</si>
  <si>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</si>
  <si>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</si>
  <si>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</si>
  <si>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</si>
  <si>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</si>
  <si>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</si>
  <si>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</si>
  <si>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</si>
  <si>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</si>
  <si>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</si>
  <si>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</si>
  <si>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</si>
  <si>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</si>
  <si>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</si>
  <si>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</si>
  <si>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</si>
  <si>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</si>
  <si>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</si>
  <si>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</si>
  <si>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</si>
  <si>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</si>
  <si>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</si>
  <si>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</si>
  <si>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</si>
  <si>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</si>
  <si>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</si>
  <si>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</si>
  <si>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</si>
  <si>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</si>
  <si>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</si>
  <si>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</si>
  <si>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</si>
  <si>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</si>
  <si>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</si>
  <si>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</si>
  <si>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</si>
  <si>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</si>
  <si>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</si>
  <si>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</si>
  <si>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</si>
  <si>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</si>
  <si>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</si>
  <si>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</si>
  <si>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</si>
  <si>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</si>
  <si>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</si>
  <si>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</si>
  <si>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</si>
  <si>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</si>
  <si>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</si>
  <si>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</si>
  <si>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</si>
  <si>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</si>
  <si>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</si>
  <si>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</si>
  <si>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</si>
  <si>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</si>
  <si>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</si>
  <si>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</si>
  <si>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</si>
  <si>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</si>
  <si>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</si>
  <si>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</si>
  <si>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</si>
  <si>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</si>
  <si>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</si>
  <si>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</si>
  <si>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</si>
  <si>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</si>
  <si>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</si>
  <si>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</si>
  <si>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</si>
  <si>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</si>
  <si>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</si>
  <si>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</si>
  <si>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</si>
  <si>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</si>
  <si>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</si>
  <si>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</si>
  <si>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</si>
  <si>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</si>
  <si>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</si>
  <si>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</si>
  <si>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</si>
  <si>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</si>
  <si>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</si>
  <si>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</si>
  <si>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</si>
  <si>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</si>
  <si>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</si>
  <si>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</si>
  <si>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</si>
  <si>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</si>
  <si>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</si>
  <si>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</si>
  <si>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</si>
  <si>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</si>
  <si>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</si>
  <si>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</si>
  <si>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</si>
  <si>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</si>
  <si>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</si>
  <si>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</si>
  <si>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</si>
  <si>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</si>
  <si>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</si>
  <si>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</si>
  <si>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</si>
  <si>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</si>
  <si>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</si>
  <si>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</si>
  <si>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</si>
  <si>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</si>
  <si>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</si>
  <si>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</si>
  <si>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</si>
  <si>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</si>
  <si>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</si>
  <si>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</si>
  <si>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</si>
  <si>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</si>
  <si>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</si>
  <si>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</si>
  <si>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</si>
  <si>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</si>
  <si>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</si>
  <si>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</si>
  <si>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</si>
  <si>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</si>
  <si>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</si>
  <si>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</si>
  <si>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</si>
  <si>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</si>
  <si>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</si>
  <si>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</si>
  <si>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</si>
  <si>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</si>
  <si>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</si>
  <si>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</si>
  <si>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</si>
  <si>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</si>
  <si>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</si>
  <si>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</si>
  <si>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</si>
  <si>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</si>
  <si>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</si>
  <si>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</si>
  <si>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</si>
  <si>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</si>
  <si>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</si>
  <si>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</si>
  <si>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</si>
  <si>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</si>
  <si>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</si>
  <si>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</si>
  <si>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</si>
  <si>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</si>
  <si>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</si>
  <si>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</si>
  <si>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</si>
  <si>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</si>
  <si>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</si>
  <si>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</si>
  <si>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</si>
  <si>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</si>
  <si>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</si>
  <si>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</si>
  <si>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</si>
  <si>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</si>
  <si>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</si>
  <si>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</si>
  <si>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</si>
  <si>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</si>
  <si>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</si>
  <si>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</si>
  <si>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</si>
  <si>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</si>
  <si>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</si>
  <si>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</si>
  <si>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</si>
  <si>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</si>
  <si>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</si>
  <si>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</si>
  <si>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</si>
  <si>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</si>
  <si>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</si>
  <si>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</si>
  <si>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</si>
  <si>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</si>
  <si>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</si>
  <si>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</si>
  <si>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</si>
  <si>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</si>
  <si>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</si>
  <si>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</si>
  <si>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</si>
  <si>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</si>
  <si>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</si>
  <si>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</si>
  <si>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</si>
  <si>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</si>
  <si>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</si>
  <si>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</si>
  <si>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</si>
  <si>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</si>
  <si>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</si>
  <si>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</si>
  <si>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</si>
  <si>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</si>
  <si>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</si>
  <si>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</si>
  <si>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</si>
  <si>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</si>
  <si>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</si>
  <si>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</si>
  <si>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</si>
  <si>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</si>
  <si>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</si>
  <si>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</si>
  <si>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</si>
  <si>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</si>
  <si>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</si>
  <si>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</si>
  <si>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</si>
  <si>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</si>
  <si>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</si>
  <si>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</si>
  <si>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</si>
  <si>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</si>
  <si>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</si>
  <si>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</si>
  <si>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</si>
  <si>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</si>
  <si>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</si>
  <si>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</si>
  <si>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</si>
  <si>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</si>
  <si>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</si>
  <si>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</si>
  <si>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</si>
  <si>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</si>
  <si>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</si>
  <si>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</si>
  <si>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</si>
  <si>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</si>
  <si>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</si>
  <si>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</si>
  <si>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</si>
  <si>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</si>
  <si>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</si>
  <si>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</si>
  <si>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</si>
  <si>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</si>
  <si>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</si>
  <si>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</si>
  <si>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</si>
  <si>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</si>
  <si>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</si>
  <si>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</si>
  <si>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</si>
  <si>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</si>
  <si>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</si>
  <si>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</si>
  <si>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</si>
  <si>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</si>
  <si>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</si>
  <si>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</si>
  <si>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</si>
  <si>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</si>
  <si>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</si>
  <si>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</si>
  <si>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</si>
  <si>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</si>
  <si>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</si>
  <si>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</si>
  <si>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</si>
  <si>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</si>
  <si>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</si>
  <si>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</si>
  <si>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</si>
  <si>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</si>
  <si>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</si>
  <si>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</si>
  <si>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</si>
  <si>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</si>
  <si>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</si>
  <si>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</si>
  <si>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</si>
  <si>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</si>
  <si>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</si>
  <si>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</si>
  <si>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</si>
  <si>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</si>
  <si>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</si>
  <si>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</si>
  <si>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</si>
  <si>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</si>
  <si>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</si>
  <si>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</si>
  <si>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</si>
  <si>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</si>
  <si>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</si>
  <si>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</si>
  <si>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</si>
  <si>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</si>
  <si>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</si>
  <si>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</si>
  <si>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</si>
  <si>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</si>
  <si>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</si>
  <si>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</si>
  <si>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</si>
  <si>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</si>
  <si>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</si>
  <si>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</si>
  <si>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</si>
  <si>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</si>
  <si>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</si>
  <si>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</si>
  <si>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</si>
  <si>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</si>
  <si>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</si>
  <si>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</si>
  <si>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</si>
  <si>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</si>
  <si>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</si>
  <si>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</si>
  <si>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</si>
  <si>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</si>
  <si>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</si>
  <si>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</si>
  <si>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</si>
  <si>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</si>
  <si>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</si>
  <si>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</si>
  <si>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</si>
  <si>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</si>
  <si>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</si>
  <si>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</si>
  <si>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</si>
  <si>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</si>
  <si>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</si>
  <si>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</si>
  <si>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</si>
  <si>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</si>
  <si>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</si>
  <si>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</si>
  <si>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</si>
  <si>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</si>
  <si>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</si>
  <si>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</si>
  <si>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</si>
  <si>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</si>
  <si>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</si>
  <si>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</si>
  <si>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</si>
  <si>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</si>
  <si>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</si>
  <si>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</si>
  <si>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</si>
  <si>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</si>
  <si>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</si>
  <si>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</si>
  <si>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</si>
  <si>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</si>
  <si>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</si>
  <si>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</si>
  <si>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</si>
  <si>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</si>
  <si>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</si>
  <si>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</si>
  <si>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</si>
  <si>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</si>
  <si>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</si>
  <si>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</si>
  <si>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</si>
  <si>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</si>
  <si>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</si>
  <si>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</si>
  <si>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</si>
  <si>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</si>
  <si>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</si>
  <si>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</si>
  <si>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</si>
  <si>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</si>
  <si>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</si>
  <si>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</si>
  <si>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</si>
  <si>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</si>
  <si>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</si>
  <si>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</si>
  <si>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</si>
  <si>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</si>
  <si>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</si>
  <si>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</si>
  <si>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</si>
  <si>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</si>
  <si>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</si>
  <si>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</si>
  <si>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</si>
  <si>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</si>
  <si>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</si>
  <si>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</si>
  <si>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</si>
  <si>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</si>
  <si>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</si>
  <si>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</si>
  <si>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</si>
  <si>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</si>
  <si>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</si>
  <si>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</si>
  <si>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</si>
  <si>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</si>
  <si>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</si>
  <si>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</si>
  <si>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</si>
  <si>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</si>
  <si>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</si>
  <si>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</si>
  <si>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</si>
  <si>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</si>
  <si>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</si>
  <si>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</si>
  <si>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</si>
  <si>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</si>
  <si>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</si>
  <si>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</si>
  <si>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</si>
  <si>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</si>
  <si>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</si>
  <si>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</si>
  <si>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</si>
  <si>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</si>
  <si>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</si>
  <si>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</si>
  <si>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</si>
  <si>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</si>
  <si>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</si>
  <si>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</si>
  <si>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</si>
  <si>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</si>
  <si>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</si>
  <si>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</si>
  <si>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</si>
  <si>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</si>
  <si>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</si>
  <si>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</si>
  <si>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</si>
  <si>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</si>
  <si>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</si>
  <si>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</si>
  <si>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</si>
  <si>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</si>
  <si>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</si>
  <si>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</si>
  <si>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</si>
  <si>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</si>
  <si>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</si>
  <si>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</si>
  <si>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</si>
  <si>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</si>
  <si>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</si>
  <si>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</si>
  <si>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</si>
  <si>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</si>
  <si>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</si>
  <si>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</si>
  <si>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</si>
  <si>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</si>
  <si>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</si>
  <si>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</si>
  <si>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</si>
  <si>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</si>
  <si>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</si>
  <si>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</si>
  <si>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</si>
  <si>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</si>
  <si>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</si>
  <si>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</si>
  <si>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</si>
  <si>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</si>
  <si>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</si>
  <si>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</si>
  <si>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</si>
  <si>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</si>
  <si>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</si>
  <si>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</si>
  <si>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</si>
  <si>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</si>
  <si>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</si>
  <si>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</si>
  <si>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</si>
  <si>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</si>
  <si>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</si>
  <si>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</si>
  <si>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</si>
  <si>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</si>
  <si>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</si>
  <si>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</si>
  <si>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</si>
  <si>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</si>
  <si>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</si>
  <si>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</si>
  <si>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</si>
  <si>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</si>
  <si>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</si>
  <si>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</si>
  <si>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</si>
  <si>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</si>
  <si>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</si>
  <si>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</si>
  <si>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</si>
  <si>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</si>
  <si>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</si>
  <si>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</si>
  <si>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</si>
  <si>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</si>
  <si>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</si>
  <si>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</si>
  <si>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</si>
  <si>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</si>
  <si>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</si>
  <si>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</si>
  <si>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</si>
  <si>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</si>
  <si>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</si>
  <si>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</si>
  <si>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</si>
  <si>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</si>
  <si>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</si>
  <si>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</si>
  <si>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</si>
  <si>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</si>
  <si>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</si>
  <si>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</si>
  <si>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</si>
  <si>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</si>
  <si>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</si>
  <si>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</si>
  <si>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</si>
  <si>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</si>
  <si>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</si>
  <si>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</si>
  <si>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</si>
  <si>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</si>
  <si>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</si>
  <si>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</si>
  <si>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</si>
  <si>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</si>
  <si>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</si>
  <si>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</si>
  <si>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</si>
  <si>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</si>
  <si>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</si>
  <si>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</si>
  <si>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</si>
  <si>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</si>
  <si>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</si>
  <si>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</si>
  <si>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</si>
  <si>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</si>
  <si>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</si>
  <si>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</si>
  <si>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</si>
  <si>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</si>
  <si>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</si>
  <si>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</si>
  <si>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</si>
  <si>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</si>
  <si>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</si>
  <si>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</si>
  <si>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</si>
  <si>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</si>
  <si>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</si>
  <si>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</si>
  <si>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</si>
  <si>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</si>
  <si>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</si>
  <si>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</si>
  <si>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</si>
  <si>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</si>
  <si>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</si>
  <si>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</si>
  <si>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</si>
  <si>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</si>
  <si>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</si>
  <si>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</si>
  <si>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</si>
  <si>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</si>
  <si>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</si>
  <si>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</si>
  <si>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</si>
  <si>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</si>
  <si>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</si>
  <si>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</si>
  <si>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</si>
  <si>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</si>
  <si>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</si>
  <si>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</si>
  <si>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</si>
  <si>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</si>
  <si>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</si>
  <si>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</si>
  <si>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</si>
  <si>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</si>
  <si>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</si>
  <si>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</si>
  <si>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</si>
  <si>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</si>
  <si>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</si>
  <si>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</si>
  <si>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</si>
  <si>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</si>
  <si>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</si>
  <si>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</si>
  <si>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</si>
  <si>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</si>
  <si>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</si>
  <si>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</si>
  <si>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</si>
  <si>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</si>
  <si>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</si>
  <si>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</si>
  <si>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</si>
  <si>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</si>
  <si>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</si>
  <si>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</si>
  <si>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</si>
  <si>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</si>
  <si>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</si>
  <si>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</si>
  <si>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</si>
  <si>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</si>
  <si>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</si>
  <si>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</si>
  <si>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</si>
  <si>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</si>
  <si>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</si>
  <si>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</si>
  <si>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</si>
  <si>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</si>
  <si>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</si>
  <si>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</si>
  <si>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</si>
  <si>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</si>
  <si>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</si>
  <si>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</si>
  <si>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</si>
  <si>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</si>
  <si>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</si>
  <si>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</si>
  <si>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</si>
  <si>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</si>
  <si>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</si>
  <si>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</si>
  <si>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</si>
  <si>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</si>
  <si>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</si>
  <si>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</si>
  <si>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</si>
  <si>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</si>
  <si>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</si>
  <si>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</si>
  <si>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</si>
  <si>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</si>
  <si>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</si>
  <si>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</si>
  <si>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</si>
  <si>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</si>
  <si>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</si>
  <si>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</si>
  <si>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</si>
  <si>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</si>
  <si>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</si>
  <si>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</si>
  <si>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</si>
  <si>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</si>
  <si>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</si>
  <si>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</si>
  <si>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</si>
  <si>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</si>
  <si>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</si>
  <si>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</si>
  <si>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</si>
  <si>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</si>
  <si>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</si>
  <si>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</si>
  <si>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</si>
  <si>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</si>
  <si>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</si>
  <si>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</si>
  <si>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</si>
  <si>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</si>
  <si>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</si>
  <si>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</si>
  <si>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</si>
  <si>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</si>
  <si>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</si>
  <si>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</si>
  <si>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</si>
  <si>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</si>
  <si>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</si>
  <si>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</si>
  <si>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</si>
  <si>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</si>
  <si>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</si>
  <si>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</si>
  <si>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</si>
  <si>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</si>
  <si>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</si>
  <si>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</si>
  <si>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</si>
  <si>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</si>
  <si>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</si>
  <si>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</si>
  <si>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</si>
  <si>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</si>
  <si>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</si>
  <si>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</si>
  <si>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</si>
  <si>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</si>
  <si>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</si>
  <si>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</si>
  <si>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</si>
  <si>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</si>
  <si>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</si>
  <si>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</si>
  <si>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</si>
  <si>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</si>
  <si>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</si>
  <si>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</si>
  <si>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</si>
  <si>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</si>
  <si>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</si>
  <si>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</si>
  <si>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</si>
  <si>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</si>
  <si>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</si>
  <si>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</si>
  <si>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</si>
  <si>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</si>
  <si>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</si>
  <si>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</si>
  <si>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</si>
  <si>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</si>
  <si>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</si>
  <si>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</si>
  <si>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</si>
  <si>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</si>
  <si>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</si>
  <si>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</si>
  <si>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</si>
  <si>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</si>
  <si>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</si>
  <si>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</si>
  <si>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</si>
  <si>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</si>
  <si>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</si>
  <si>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</si>
  <si>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</si>
  <si>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</si>
  <si>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</si>
  <si>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</si>
  <si>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</si>
  <si>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</si>
  <si>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</si>
  <si>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</si>
  <si>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</si>
  <si>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</si>
  <si>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</si>
  <si>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</si>
  <si>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</si>
  <si>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</si>
  <si>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</si>
  <si>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</si>
  <si>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</si>
  <si>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</si>
  <si>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</si>
  <si>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</si>
  <si>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</si>
  <si>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</si>
  <si>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</si>
  <si>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</si>
  <si>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</si>
  <si>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</si>
  <si>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</si>
  <si>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</si>
  <si>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</si>
  <si>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</si>
  <si>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</si>
  <si>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</si>
  <si>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</si>
  <si>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</si>
  <si>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</si>
  <si>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</si>
  <si>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</si>
  <si>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</si>
  <si>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</si>
  <si>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</si>
  <si>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</si>
  <si>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</si>
  <si>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</si>
  <si>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</si>
  <si>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</si>
  <si>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</si>
  <si>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</si>
  <si>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</si>
  <si>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</si>
  <si>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</si>
  <si>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</si>
  <si>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</si>
  <si>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</si>
  <si>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</si>
  <si>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</si>
  <si>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</si>
  <si>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</si>
  <si>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</si>
  <si>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</si>
  <si>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</si>
  <si>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</si>
  <si>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</si>
  <si>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</si>
  <si>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</si>
  <si>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</si>
  <si>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</si>
  <si>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</si>
  <si>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</si>
  <si>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</si>
  <si>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</si>
  <si>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</si>
  <si>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</si>
  <si>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</si>
  <si>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</si>
  <si>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</si>
  <si>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</si>
  <si>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</si>
  <si>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</si>
  <si>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</si>
  <si>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</si>
  <si>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</si>
  <si>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</si>
  <si>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</si>
  <si>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</si>
  <si>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</si>
  <si>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</si>
  <si>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</si>
  <si>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</si>
  <si>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</si>
  <si>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</si>
  <si>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</si>
  <si>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</si>
  <si>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</si>
  <si>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</si>
  <si>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</si>
  <si>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</si>
  <si>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</si>
  <si>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</si>
  <si>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</si>
  <si>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</si>
  <si>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</si>
  <si>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</si>
  <si>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</si>
  <si>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</si>
  <si>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</si>
  <si>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</si>
  <si>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</si>
  <si>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</si>
  <si>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</si>
  <si>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</si>
  <si>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</si>
  <si>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</si>
  <si>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</si>
  <si>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</si>
  <si>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</si>
  <si>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</si>
  <si>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</si>
  <si>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</si>
  <si>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</si>
  <si>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</si>
  <si>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</si>
  <si>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</si>
  <si>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</si>
  <si>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</si>
  <si>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</si>
  <si>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</si>
  <si>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</si>
  <si>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</si>
  <si>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</si>
  <si>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</si>
  <si>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</si>
  <si>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</si>
  <si>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</si>
  <si>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</si>
  <si>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</si>
  <si>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</si>
  <si>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</si>
  <si>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</si>
  <si>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</si>
  <si>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</si>
  <si>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</si>
  <si>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</si>
  <si>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</si>
  <si>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</si>
  <si>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</si>
  <si>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</si>
  <si>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</si>
  <si>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</si>
  <si>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</si>
  <si>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</si>
  <si>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</si>
  <si>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</si>
  <si>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</si>
  <si>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</si>
  <si>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</si>
  <si>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</si>
  <si>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</si>
  <si>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</si>
  <si>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</si>
  <si>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</si>
  <si>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</si>
  <si>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</si>
  <si>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</si>
  <si>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</si>
  <si>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</si>
  <si>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</si>
  <si>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</si>
  <si>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</si>
  <si>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</si>
  <si>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</si>
  <si>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</si>
  <si>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</si>
  <si>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</si>
  <si>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</si>
  <si>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</si>
  <si>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</si>
  <si>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</si>
  <si>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</si>
  <si>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</si>
  <si>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</si>
  <si>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</si>
  <si>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</si>
  <si>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</si>
  <si>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</si>
  <si>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</si>
  <si>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</si>
  <si>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</si>
  <si>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</si>
  <si>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</si>
  <si>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</si>
  <si>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</si>
  <si>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</si>
  <si>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</si>
  <si>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</si>
  <si>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</si>
  <si>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</si>
  <si>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</si>
  <si>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</si>
  <si>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</si>
  <si>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</si>
  <si>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</si>
  <si>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</si>
  <si>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</si>
  <si>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</si>
  <si>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</si>
  <si>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</si>
  <si>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</si>
  <si>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</si>
  <si>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</si>
  <si>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</si>
  <si>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</si>
  <si>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</si>
  <si>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</si>
  <si>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</si>
  <si>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</si>
  <si>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</si>
  <si>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</si>
  <si>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</si>
  <si>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</si>
  <si>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</si>
  <si>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</si>
  <si>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</si>
  <si>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</si>
  <si>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</si>
  <si>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</si>
  <si>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</si>
  <si>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</si>
  <si>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</si>
  <si>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</si>
  <si>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</si>
  <si>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</si>
  <si>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</si>
  <si>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</si>
  <si>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</si>
  <si>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</si>
  <si>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</si>
  <si>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</si>
  <si>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</si>
  <si>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</si>
  <si>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</si>
  <si>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</si>
  <si>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</si>
  <si>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</si>
  <si>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</si>
  <si>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</si>
  <si>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</si>
  <si>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</si>
  <si>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</si>
  <si>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</si>
  <si>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</si>
  <si>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</si>
  <si>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</si>
  <si>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</si>
  <si>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</si>
  <si>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</si>
  <si>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</si>
  <si>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</si>
  <si>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</si>
  <si>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</si>
  <si>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</si>
  <si>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</si>
  <si>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</si>
  <si>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</si>
  <si>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</si>
  <si>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</si>
  <si>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</si>
  <si>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</si>
  <si>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</si>
  <si>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</si>
  <si>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</si>
  <si>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</si>
  <si>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</si>
  <si>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</si>
  <si>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</si>
  <si>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</si>
  <si>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</si>
  <si>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</si>
  <si>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</si>
  <si>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</si>
  <si>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</si>
  <si>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</si>
  <si>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</si>
  <si>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</si>
  <si>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</si>
  <si>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</si>
  <si>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</si>
  <si>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</si>
  <si>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</si>
  <si>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</si>
  <si>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</si>
  <si>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</si>
  <si>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</si>
  <si>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</si>
  <si>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</si>
  <si>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</si>
  <si>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</si>
  <si>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</si>
  <si>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</si>
  <si>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</si>
  <si>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</si>
  <si>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</si>
  <si>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</si>
  <si>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</si>
  <si>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</si>
  <si>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</si>
  <si>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</si>
  <si>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</si>
  <si>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</si>
  <si>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</si>
  <si>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</si>
  <si>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</si>
  <si>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</si>
  <si>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</si>
  <si>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</si>
  <si>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</si>
  <si>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</si>
  <si>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</si>
  <si>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</si>
  <si>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</si>
  <si>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</si>
  <si>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</si>
  <si>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</si>
  <si>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</si>
  <si>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</si>
  <si>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</si>
  <si>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</si>
  <si>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</si>
  <si>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</si>
  <si>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</si>
  <si>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</si>
  <si>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</si>
  <si>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</si>
  <si>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</si>
  <si>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</si>
  <si>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</si>
  <si>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</si>
  <si>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</si>
  <si>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</si>
  <si>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</si>
  <si>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</si>
  <si>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</si>
  <si>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</si>
  <si>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</si>
  <si>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</si>
  <si>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</si>
  <si>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</si>
  <si>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</si>
  <si>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</si>
  <si>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</si>
  <si>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</si>
  <si>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</si>
  <si>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</si>
  <si>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</si>
  <si>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</si>
  <si>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</si>
  <si>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</si>
  <si>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</si>
  <si>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</si>
  <si>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</si>
  <si>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</si>
  <si>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</si>
  <si>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</si>
  <si>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</si>
  <si>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</si>
  <si>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</si>
  <si>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</si>
  <si>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</si>
  <si>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</si>
  <si>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</si>
  <si>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</si>
  <si>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</si>
  <si>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</si>
  <si>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</si>
  <si>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</si>
  <si>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</si>
  <si>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</si>
  <si>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</si>
  <si>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</si>
  <si>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</si>
  <si>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</si>
  <si>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</si>
  <si>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</si>
  <si>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</si>
  <si>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</si>
  <si>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</si>
  <si>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</si>
  <si>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</si>
  <si>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</si>
  <si>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</si>
  <si>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</si>
  <si>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</si>
  <si>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</si>
  <si>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</si>
  <si>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</si>
  <si>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</si>
  <si>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</si>
  <si>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</si>
  <si>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</si>
  <si>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</si>
  <si>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</si>
  <si>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</si>
  <si>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</si>
  <si>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</si>
  <si>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</si>
  <si>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</si>
  <si>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</si>
  <si>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</si>
  <si>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</si>
  <si>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</si>
  <si>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</si>
  <si>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</si>
  <si>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</si>
  <si>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</si>
  <si>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</si>
  <si>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</si>
  <si>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</si>
  <si>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</si>
  <si>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</si>
  <si>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</si>
  <si>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</si>
  <si>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</si>
  <si>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</si>
  <si>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</si>
  <si>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</si>
  <si>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</si>
  <si>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</si>
  <si>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</si>
  <si>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</si>
  <si>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</si>
  <si>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</si>
  <si>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</si>
  <si>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</si>
  <si>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</si>
  <si>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</si>
  <si>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</si>
  <si>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</si>
  <si>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</si>
  <si>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</si>
  <si>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</si>
  <si>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</si>
  <si>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</si>
  <si>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</si>
  <si>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</si>
  <si>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</si>
  <si>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</si>
  <si>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</si>
  <si>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</si>
  <si>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</si>
  <si>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</si>
  <si>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</si>
  <si>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</si>
  <si>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</si>
  <si>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</si>
  <si>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</si>
  <si>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</si>
  <si>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</si>
  <si>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</si>
  <si>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</si>
  <si>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</si>
  <si>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</si>
  <si>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</si>
  <si>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</si>
  <si>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</si>
  <si>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</si>
  <si>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</si>
  <si>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</si>
  <si>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</si>
  <si>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</si>
  <si>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</si>
  <si>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</si>
  <si>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</si>
  <si>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</si>
  <si>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</si>
  <si>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</si>
  <si>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</si>
  <si>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</si>
  <si>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</si>
  <si>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</si>
  <si>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</si>
  <si>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</si>
  <si>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</si>
  <si>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</si>
  <si>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</si>
  <si>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</si>
  <si>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</si>
  <si>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</si>
  <si>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</si>
  <si>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</si>
  <si>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</si>
  <si>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</si>
  <si>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</si>
  <si>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</si>
  <si>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</si>
  <si>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</si>
  <si>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</si>
  <si>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</si>
  <si>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</si>
  <si>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</si>
  <si>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</si>
  <si>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</si>
  <si>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</si>
  <si>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</si>
  <si>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</si>
  <si>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</si>
  <si>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</si>
  <si>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</si>
  <si>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</si>
  <si>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</si>
  <si>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</si>
  <si>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</si>
  <si>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</si>
  <si>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</si>
  <si>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</si>
  <si>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</si>
  <si>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</si>
  <si>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</si>
  <si>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</si>
  <si>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</si>
  <si>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</si>
  <si>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</si>
  <si>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</si>
  <si>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</si>
  <si>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</si>
  <si>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</si>
  <si>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</si>
  <si>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</si>
  <si>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</si>
  <si>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</si>
  <si>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</si>
  <si>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</si>
  <si>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</si>
  <si>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</si>
  <si>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</si>
  <si>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</si>
  <si>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</si>
  <si>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</si>
  <si>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</si>
  <si>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</si>
  <si>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</si>
  <si>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</si>
  <si>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</si>
  <si>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</si>
  <si>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</si>
  <si>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</si>
  <si>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</si>
  <si>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</si>
  <si>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</si>
  <si>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</si>
  <si>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</si>
  <si>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</si>
  <si>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</si>
  <si>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</si>
  <si>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</si>
  <si>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</si>
  <si>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</si>
  <si>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</si>
  <si>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</si>
  <si>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</si>
  <si>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</si>
  <si>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</si>
  <si>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</si>
  <si>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</si>
  <si>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</si>
  <si>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</si>
  <si>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</si>
  <si>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</si>
  <si>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</si>
  <si>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</si>
  <si>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</si>
  <si>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</si>
  <si>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</si>
  <si>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</si>
  <si>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</si>
  <si>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</si>
  <si>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</si>
  <si>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</si>
  <si>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</si>
  <si>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</si>
  <si>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</si>
  <si>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</si>
  <si>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</si>
  <si>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</si>
  <si>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</si>
  <si>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</si>
  <si>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</si>
  <si>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</si>
  <si>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</si>
  <si>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</si>
  <si>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</si>
  <si>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</si>
  <si>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</si>
  <si>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</si>
  <si>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</si>
  <si>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</si>
  <si>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</si>
  <si>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</si>
  <si>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</si>
  <si>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</si>
  <si>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</si>
  <si>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</si>
  <si>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</si>
  <si>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</si>
  <si>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</si>
  <si>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</si>
  <si>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</si>
  <si>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</si>
  <si>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</si>
  <si>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</si>
  <si>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</si>
  <si>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</si>
  <si>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</si>
  <si>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</si>
  <si>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</si>
  <si>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</si>
  <si>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</si>
  <si>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</si>
  <si>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</si>
  <si>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</si>
  <si>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</si>
  <si>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</si>
  <si>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</si>
  <si>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</si>
  <si>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</si>
  <si>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</si>
  <si>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</si>
  <si>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</si>
  <si>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</si>
  <si>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</si>
  <si>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</si>
  <si>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</si>
  <si>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</si>
  <si>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</si>
  <si>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</si>
  <si>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</si>
  <si>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</si>
  <si>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</si>
  <si>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</si>
  <si>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</si>
  <si>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</si>
  <si>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</si>
  <si>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</si>
  <si>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</si>
  <si>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</si>
  <si>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</si>
  <si>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</si>
  <si>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</si>
  <si>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</si>
  <si>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</si>
  <si>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</si>
  <si>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</si>
  <si>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</si>
  <si>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</si>
  <si>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</si>
  <si>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</si>
  <si>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</si>
  <si>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</si>
  <si>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</si>
  <si>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</si>
  <si>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</si>
  <si>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</si>
  <si>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</si>
  <si>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</si>
  <si>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</si>
  <si>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</si>
  <si>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</si>
  <si>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</si>
  <si>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</si>
  <si>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</si>
  <si>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</si>
  <si>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</si>
  <si>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</si>
  <si>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</si>
  <si>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</si>
  <si>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</si>
  <si>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</si>
  <si>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</si>
  <si>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</si>
  <si>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</si>
  <si>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</si>
  <si>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</si>
  <si>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</si>
  <si>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</si>
  <si>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</si>
  <si>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</si>
  <si>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</si>
  <si>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</si>
  <si>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</si>
  <si>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</si>
  <si>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</si>
  <si>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</si>
  <si>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</si>
  <si>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</si>
  <si>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</si>
  <si>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</si>
  <si>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</si>
  <si>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</si>
  <si>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</si>
  <si>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</si>
  <si>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</si>
  <si>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</si>
  <si>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</si>
  <si>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</si>
  <si>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</si>
  <si>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</si>
  <si>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</si>
  <si>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</si>
  <si>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</si>
  <si>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</si>
  <si>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</si>
  <si>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</si>
  <si>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</si>
  <si>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</si>
  <si>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</si>
  <si>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</si>
  <si>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</si>
  <si>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</si>
  <si>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</si>
  <si>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</si>
  <si>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</si>
  <si>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</si>
  <si>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</si>
  <si>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</si>
  <si>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</si>
  <si>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</si>
  <si>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</si>
  <si>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</si>
  <si>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</si>
  <si>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</si>
  <si>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</si>
  <si>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</si>
  <si>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</si>
  <si>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</si>
  <si>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</si>
  <si>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</si>
  <si>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</si>
  <si>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</si>
  <si>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</si>
  <si>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</si>
  <si>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</si>
  <si>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</si>
  <si>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</si>
  <si>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</si>
  <si>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</si>
  <si>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</si>
  <si>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</si>
  <si>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</si>
  <si>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</si>
  <si>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</si>
  <si>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</si>
  <si>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</si>
  <si>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</si>
  <si>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</si>
  <si>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</si>
  <si>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</si>
  <si>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</si>
  <si>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</si>
  <si>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</si>
  <si>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</si>
  <si>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</si>
  <si>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</si>
  <si>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</si>
  <si>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</si>
  <si>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</si>
  <si>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</si>
  <si>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</si>
  <si>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</si>
  <si>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</si>
  <si>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</si>
  <si>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</si>
  <si>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</si>
  <si>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</si>
  <si>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</si>
  <si>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</si>
  <si>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</si>
  <si>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</si>
  <si>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</si>
  <si>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</si>
  <si>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</si>
  <si>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</si>
  <si>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</si>
  <si>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</si>
  <si>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</si>
  <si>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</si>
  <si>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</si>
  <si>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</si>
  <si>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</si>
  <si>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</si>
  <si>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</si>
  <si>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</si>
  <si>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</si>
  <si>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</si>
  <si>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</si>
  <si>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</si>
  <si>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</si>
  <si>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</si>
  <si>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</si>
  <si>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</si>
  <si>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</si>
  <si>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</si>
  <si>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</si>
  <si>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</si>
  <si>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</si>
  <si>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</si>
  <si>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</si>
  <si>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</si>
  <si>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</si>
  <si>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</si>
  <si>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</si>
  <si>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</si>
  <si>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</si>
  <si>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</si>
  <si>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</si>
  <si>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</si>
  <si>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</si>
  <si>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</si>
  <si>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</si>
  <si>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</si>
  <si>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</si>
  <si>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</si>
  <si>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</si>
  <si>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</si>
  <si>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</si>
  <si>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</si>
  <si>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</si>
  <si>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</si>
  <si>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</si>
  <si>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</si>
  <si>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</si>
  <si>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</si>
  <si>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</si>
  <si>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</si>
  <si>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</si>
  <si>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</si>
  <si>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</si>
  <si>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</si>
  <si>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</si>
  <si>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</si>
  <si>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</si>
  <si>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</si>
  <si>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</si>
  <si>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</si>
  <si>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</si>
  <si>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</si>
  <si>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</si>
  <si>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</si>
  <si>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</si>
  <si>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</si>
  <si>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</si>
  <si>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</si>
  <si>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</si>
  <si>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</si>
  <si>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</si>
  <si>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</si>
  <si>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</si>
  <si>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</si>
  <si>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</si>
  <si>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</si>
  <si>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</si>
  <si>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</si>
  <si>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</si>
  <si>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</si>
  <si>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</si>
  <si>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</si>
  <si>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</si>
  <si>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</si>
  <si>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</si>
  <si>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</si>
  <si>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</si>
  <si>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</si>
  <si>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</si>
  <si>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</si>
  <si>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</si>
  <si>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</si>
  <si>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</si>
  <si>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</si>
  <si>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</si>
  <si>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</si>
  <si>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</si>
  <si>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</si>
  <si>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</si>
  <si>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</si>
  <si>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</si>
  <si>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</si>
  <si>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</si>
  <si>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</si>
  <si>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</si>
  <si>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</si>
  <si>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</si>
  <si>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</si>
  <si>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</si>
  <si>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</si>
  <si>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</si>
  <si>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</si>
  <si>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</si>
  <si>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</si>
  <si>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</si>
  <si>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</si>
  <si>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</si>
  <si>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</si>
  <si>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</si>
  <si>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</si>
  <si>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</si>
  <si>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</si>
  <si>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</si>
  <si>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</si>
  <si>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</si>
  <si>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</si>
  <si>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</si>
  <si>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</si>
  <si>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</si>
  <si>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</si>
  <si>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</si>
  <si>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</si>
  <si>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</si>
  <si>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</si>
  <si>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</si>
  <si>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</si>
  <si>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</si>
  <si>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</si>
  <si>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</si>
  <si>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</si>
  <si>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</si>
  <si>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</si>
  <si>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</si>
  <si>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</si>
  <si>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</si>
  <si>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</si>
  <si>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</si>
  <si>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</si>
  <si>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</si>
  <si>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</si>
  <si>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</si>
  <si>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</si>
  <si>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</si>
  <si>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</si>
  <si>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</si>
  <si>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</si>
  <si>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</si>
  <si>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</si>
  <si>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</si>
  <si>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</si>
  <si>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</si>
  <si>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</si>
  <si>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</si>
  <si>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</si>
  <si>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</si>
  <si>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</si>
  <si>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</si>
  <si>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</si>
  <si>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</si>
  <si>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</si>
  <si>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</si>
  <si>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</si>
  <si>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</si>
  <si>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</si>
  <si>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</si>
  <si>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</si>
  <si>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</si>
  <si>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</si>
  <si>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</si>
  <si>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</si>
  <si>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</si>
  <si>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</si>
  <si>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</si>
  <si>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</si>
  <si>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</si>
  <si>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</si>
  <si>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</si>
  <si>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</si>
  <si>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</si>
  <si>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</si>
  <si>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</si>
  <si>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</si>
  <si>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</si>
  <si>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</si>
  <si>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</si>
  <si>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</si>
  <si>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</si>
  <si>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</si>
  <si>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</si>
  <si>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</si>
  <si>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</si>
  <si>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</si>
  <si>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</si>
  <si>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</si>
  <si>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</si>
  <si>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</si>
  <si>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</si>
  <si>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</si>
  <si>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</si>
  <si>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</si>
  <si>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</si>
  <si>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</si>
  <si>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</si>
  <si>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</si>
  <si>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</si>
  <si>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</si>
  <si>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</si>
  <si>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</si>
  <si>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</si>
  <si>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</si>
  <si>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</si>
  <si>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</si>
  <si>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</si>
  <si>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</si>
  <si>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</si>
  <si>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</si>
  <si>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</si>
  <si>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</si>
  <si>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</si>
  <si>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</si>
  <si>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</si>
  <si>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</si>
  <si>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</si>
  <si>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</si>
  <si>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</si>
  <si>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</si>
  <si>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</si>
  <si>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</si>
  <si>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</si>
  <si>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</si>
  <si>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</si>
  <si>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</si>
  <si>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</si>
  <si>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</si>
  <si>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</si>
  <si>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</si>
  <si>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</si>
  <si>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</si>
  <si>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</si>
  <si>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</si>
  <si>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</si>
  <si>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</si>
  <si>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</si>
  <si>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</si>
  <si>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</si>
  <si>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</si>
  <si>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</si>
  <si>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</si>
  <si>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</si>
  <si>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</si>
  <si>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</si>
  <si>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</si>
  <si>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</si>
  <si>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</si>
  <si>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</si>
  <si>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</si>
  <si>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</si>
  <si>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</si>
  <si>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</si>
  <si>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</si>
  <si>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</si>
  <si>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</si>
  <si>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</si>
  <si>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</si>
  <si>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</si>
  <si>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</si>
  <si>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</si>
  <si>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</si>
  <si>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</si>
  <si>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</si>
  <si>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</si>
  <si>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</si>
  <si>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</si>
  <si>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</si>
  <si>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</si>
  <si>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</si>
  <si>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</si>
  <si>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</si>
  <si>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</si>
  <si>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</si>
  <si>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</si>
  <si>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</si>
  <si>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</si>
  <si>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</si>
  <si>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</si>
  <si>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</si>
  <si>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</si>
  <si>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</si>
  <si>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</si>
  <si>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</si>
  <si>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</si>
  <si>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</si>
  <si>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</si>
  <si>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</si>
  <si>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</si>
  <si>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</si>
  <si>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</si>
  <si>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</si>
  <si>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</si>
  <si>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</si>
  <si>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</si>
  <si>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</si>
  <si>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</si>
  <si>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</si>
  <si>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</si>
  <si>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</si>
  <si>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</si>
  <si>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</si>
  <si>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</si>
  <si>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</si>
  <si>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</si>
  <si>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</si>
  <si>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</si>
  <si>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</si>
  <si>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</si>
  <si>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</si>
  <si>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</si>
  <si>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</si>
  <si>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</si>
  <si>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</si>
  <si>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</si>
  <si>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</si>
  <si>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</si>
  <si>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</si>
  <si>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</si>
  <si>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</si>
  <si>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</si>
  <si>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</si>
  <si>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</si>
  <si>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</si>
  <si>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</si>
  <si>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</si>
  <si>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</si>
  <si>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</si>
  <si>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</si>
  <si>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</si>
  <si>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</si>
  <si>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</si>
  <si>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</si>
  <si>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</si>
  <si>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</si>
  <si>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</si>
  <si>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</si>
  <si>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</si>
  <si>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</si>
  <si>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</si>
  <si>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</si>
  <si>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</si>
  <si>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</si>
  <si>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</si>
  <si>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</si>
  <si>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</si>
  <si>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</si>
  <si>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</si>
  <si>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</si>
  <si>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</si>
  <si>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</si>
  <si>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</si>
  <si>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</si>
  <si>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</si>
  <si>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</si>
  <si>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</si>
  <si>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</si>
  <si>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</si>
  <si>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</si>
  <si>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</si>
  <si>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</si>
  <si>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</si>
  <si>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</si>
  <si>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</si>
  <si>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</si>
  <si>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</si>
  <si>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</si>
  <si>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</si>
  <si>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</si>
  <si>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</si>
  <si>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</si>
  <si>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</si>
  <si>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</si>
  <si>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</si>
  <si>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</si>
  <si>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</si>
  <si>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</si>
  <si>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</si>
  <si>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</si>
  <si>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</si>
  <si>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</si>
  <si>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</si>
  <si>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</si>
  <si>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</si>
  <si>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</si>
  <si>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</si>
  <si>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</si>
  <si>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</si>
  <si>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</si>
  <si>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</si>
  <si>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</si>
  <si>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</si>
  <si>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</si>
  <si>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</si>
  <si>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</si>
  <si>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</si>
  <si>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</si>
  <si>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</si>
  <si>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</si>
  <si>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</si>
  <si>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</si>
  <si>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</si>
  <si>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</si>
  <si>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</si>
  <si>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</si>
  <si>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</si>
  <si>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</si>
  <si>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</si>
  <si>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</si>
  <si>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</si>
  <si>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</si>
  <si>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</si>
  <si>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</si>
  <si>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</si>
  <si>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</si>
  <si>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</si>
  <si>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</si>
  <si>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</si>
  <si>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</si>
  <si>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</si>
  <si>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</si>
  <si>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</si>
  <si>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</si>
  <si>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</si>
  <si>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</si>
  <si>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</si>
  <si>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</si>
  <si>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</si>
  <si>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</si>
  <si>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</si>
  <si>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</si>
  <si>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</si>
  <si>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</si>
  <si>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</si>
  <si>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</si>
  <si>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</si>
  <si>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</si>
  <si>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</si>
  <si>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</si>
  <si>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</si>
  <si>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</si>
  <si>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</si>
  <si>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</si>
  <si>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</si>
  <si>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</si>
  <si>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</si>
  <si>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</si>
  <si>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</si>
  <si>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</si>
  <si>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</si>
  <si>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</si>
  <si>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</si>
  <si>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</si>
  <si>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</si>
  <si>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</si>
  <si>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</si>
  <si>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</si>
  <si>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</si>
  <si>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</si>
  <si>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</si>
  <si>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</si>
  <si>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</si>
  <si>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</si>
  <si>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</si>
  <si>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</si>
  <si>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</si>
  <si>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</si>
  <si>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</si>
  <si>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</si>
  <si>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</si>
  <si>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</si>
  <si>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</si>
  <si>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</si>
  <si>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</si>
  <si>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</si>
  <si>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</si>
  <si>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</si>
  <si>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</si>
  <si>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</si>
  <si>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</si>
  <si>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</si>
  <si>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</si>
  <si>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</si>
  <si>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</si>
  <si>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</si>
  <si>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</si>
  <si>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</si>
  <si>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</si>
  <si>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</si>
  <si>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</si>
  <si>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</si>
  <si>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</si>
  <si>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</si>
  <si>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</si>
  <si>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</si>
  <si>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</si>
  <si>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</si>
  <si>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</si>
  <si>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</si>
  <si>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</si>
  <si>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</si>
  <si>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</si>
  <si>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</si>
  <si>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</si>
  <si>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</si>
  <si>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</si>
  <si>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</si>
  <si>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</si>
  <si>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</si>
  <si>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</si>
  <si>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</si>
  <si>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</si>
  <si>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</si>
  <si>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</si>
  <si>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</si>
  <si>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</si>
  <si>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</si>
  <si>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</si>
  <si>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</si>
  <si>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</si>
  <si>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</si>
  <si>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</si>
  <si>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</si>
  <si>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</si>
  <si>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</si>
  <si>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</si>
  <si>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</si>
  <si>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</si>
  <si>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</si>
  <si>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</si>
  <si>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</si>
  <si>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</si>
  <si>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</si>
  <si>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</si>
  <si>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</si>
  <si>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</si>
  <si>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</si>
  <si>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</si>
  <si>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</si>
  <si>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</si>
  <si>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</si>
  <si>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</si>
  <si>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</si>
  <si>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</si>
  <si>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</si>
  <si>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</si>
  <si>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</si>
  <si>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</si>
  <si>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</si>
  <si>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</si>
  <si>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</si>
  <si>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</si>
  <si>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</si>
  <si>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</si>
  <si>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</si>
  <si>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</si>
  <si>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</si>
  <si>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</si>
  <si>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</si>
  <si>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</si>
  <si>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</si>
  <si>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</si>
  <si>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</si>
  <si>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</si>
  <si>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</si>
  <si>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</si>
  <si>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</si>
  <si>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</si>
  <si>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</si>
  <si>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</si>
  <si>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</si>
  <si>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</si>
  <si>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</si>
  <si>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</si>
  <si>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</si>
  <si>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</si>
  <si>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</si>
  <si>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</si>
  <si>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</si>
  <si>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</si>
  <si>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</si>
  <si>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</si>
  <si>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</si>
  <si>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</si>
  <si>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</si>
  <si>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</si>
  <si>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</si>
  <si>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</si>
  <si>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</si>
  <si>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</si>
  <si>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</si>
  <si>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</si>
  <si>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</si>
  <si>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</si>
  <si>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</si>
  <si>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</si>
  <si>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</si>
  <si>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</si>
  <si>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</si>
  <si>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</si>
  <si>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</si>
  <si>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</si>
  <si>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</si>
  <si>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</si>
  <si>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</si>
  <si>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</si>
  <si>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</si>
  <si>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</si>
  <si>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</si>
  <si>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</si>
  <si>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</si>
  <si>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</si>
  <si>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</si>
  <si>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</si>
  <si>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</si>
  <si>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</si>
  <si>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</si>
  <si>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</si>
  <si>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</si>
  <si>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</si>
  <si>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</si>
  <si>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</si>
  <si>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</si>
  <si>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</si>
  <si>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</si>
  <si>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</si>
  <si>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</si>
  <si>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</si>
  <si>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</si>
  <si>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</si>
  <si>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</si>
  <si>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</si>
  <si>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</si>
  <si>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</si>
  <si>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</si>
  <si>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</si>
  <si>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</si>
  <si>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</si>
  <si>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</si>
  <si>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</si>
  <si>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</si>
  <si>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</si>
  <si>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</si>
  <si>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</si>
  <si>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</si>
  <si>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</si>
  <si>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</si>
  <si>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</si>
  <si>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</si>
  <si>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</si>
  <si>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</si>
  <si>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</si>
  <si>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</si>
  <si>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</si>
  <si>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</si>
  <si>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</si>
  <si>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</si>
  <si>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</si>
  <si>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</si>
  <si>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</si>
  <si>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</si>
  <si>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</si>
  <si>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</si>
  <si>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</si>
  <si>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</si>
  <si>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</si>
  <si>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</si>
  <si>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</si>
  <si>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</si>
  <si>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</si>
  <si>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</si>
  <si>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</si>
  <si>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</si>
  <si>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</si>
  <si>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</si>
  <si>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</si>
  <si>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</si>
  <si>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</si>
  <si>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</si>
  <si>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</si>
  <si>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</si>
  <si>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</si>
  <si>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</si>
  <si>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</si>
  <si>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</si>
  <si>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</si>
  <si>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</si>
  <si>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</si>
  <si>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</si>
  <si>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</si>
  <si>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</si>
  <si>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</si>
  <si>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</si>
  <si>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</si>
  <si>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</si>
  <si>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</si>
  <si>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</si>
  <si>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</si>
  <si>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</si>
  <si>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</si>
  <si>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</si>
  <si>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</si>
  <si>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</si>
  <si>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</si>
  <si>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</si>
  <si>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</si>
  <si>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</si>
  <si>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</si>
  <si>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</si>
  <si>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</si>
  <si>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</si>
  <si>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</si>
  <si>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</si>
  <si>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</si>
  <si>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</si>
  <si>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</si>
  <si>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</si>
  <si>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</si>
  <si>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</si>
  <si>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</si>
  <si>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</si>
  <si>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</si>
  <si>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</si>
  <si>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</si>
  <si>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</si>
  <si>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</si>
  <si>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</si>
  <si>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</si>
  <si>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</si>
  <si>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</si>
  <si>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</si>
  <si>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</si>
  <si>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</si>
  <si>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</si>
  <si>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</si>
  <si>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</si>
  <si>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</si>
  <si>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</si>
  <si>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</si>
  <si>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</si>
  <si>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</si>
  <si>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</si>
  <si>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</si>
  <si>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</si>
  <si>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</si>
  <si>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</si>
  <si>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</si>
  <si>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</si>
  <si>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</si>
  <si>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</si>
  <si>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</si>
  <si>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</si>
  <si>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</si>
  <si>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</si>
  <si>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</si>
  <si>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</si>
  <si>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</si>
  <si>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</si>
  <si>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</si>
  <si>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</si>
  <si>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</si>
  <si>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</si>
  <si>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</si>
  <si>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</si>
  <si>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</si>
  <si>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</si>
  <si>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</si>
  <si>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</si>
  <si>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</si>
  <si>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</si>
  <si>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</si>
  <si>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</si>
  <si>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</si>
  <si>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</si>
  <si>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</si>
  <si>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</si>
  <si>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</si>
  <si>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</si>
  <si>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</si>
  <si>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</si>
  <si>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</si>
  <si>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</si>
  <si>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</si>
  <si>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</si>
  <si>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</si>
  <si>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</si>
  <si>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</si>
  <si>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</si>
  <si>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</si>
  <si>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</si>
  <si>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</si>
  <si>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</si>
  <si>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</si>
  <si>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</si>
  <si>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</si>
  <si>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</si>
  <si>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</si>
  <si>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</si>
  <si>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</si>
  <si>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</si>
  <si>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</si>
  <si>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</si>
  <si>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</si>
  <si>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</si>
  <si>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</si>
  <si>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</si>
  <si>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</si>
  <si>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</si>
  <si>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</si>
  <si>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</si>
  <si>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</si>
  <si>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</si>
  <si>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</si>
  <si>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</si>
  <si>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</si>
  <si>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</si>
  <si>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</si>
  <si>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</si>
  <si>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</si>
  <si>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</si>
  <si>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</si>
  <si>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</si>
  <si>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</si>
  <si>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</si>
  <si>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</si>
  <si>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</si>
  <si>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</si>
  <si>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</si>
  <si>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</si>
  <si>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</si>
  <si>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</si>
  <si>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</si>
  <si>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</si>
  <si>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</si>
  <si>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</si>
  <si>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</si>
  <si>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</si>
  <si>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</si>
  <si>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</si>
  <si>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</si>
  <si>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</si>
  <si>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</si>
  <si>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</si>
  <si>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</si>
  <si>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</si>
  <si>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</si>
  <si>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</si>
  <si>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</si>
  <si>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</si>
  <si>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</si>
  <si>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</si>
  <si>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</si>
  <si>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</si>
  <si>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</si>
  <si>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</si>
  <si>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</si>
  <si>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</si>
  <si>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</si>
  <si>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</si>
  <si>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</si>
  <si>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</si>
  <si>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</si>
  <si>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</si>
  <si>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</si>
  <si>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</si>
  <si>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</si>
  <si>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</si>
  <si>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</si>
  <si>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</si>
  <si>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</si>
  <si>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</si>
  <si>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</si>
  <si>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</si>
  <si>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</si>
  <si>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</si>
  <si>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</si>
  <si>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</si>
  <si>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</si>
  <si>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</si>
  <si>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</si>
  <si>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</si>
  <si>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</si>
  <si>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</si>
  <si>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</si>
  <si>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</si>
  <si>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</si>
  <si>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</si>
  <si>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</si>
  <si>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</si>
  <si>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</si>
  <si>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</si>
  <si>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</si>
  <si>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</si>
  <si>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</si>
  <si>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</si>
  <si>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</si>
  <si>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</si>
  <si>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</si>
  <si>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</si>
  <si>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</si>
  <si>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</si>
  <si>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</si>
  <si>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</si>
  <si>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</si>
  <si>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</si>
  <si>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</si>
  <si>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</si>
  <si>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</si>
  <si>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</si>
  <si>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</si>
  <si>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</si>
  <si>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</si>
  <si>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</si>
  <si>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</si>
  <si>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</si>
  <si>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</si>
  <si>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</si>
  <si>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</si>
  <si>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</si>
  <si>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</si>
  <si>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</si>
  <si>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</si>
  <si>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</si>
  <si>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</si>
  <si>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</si>
  <si>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</si>
  <si>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</si>
  <si>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</si>
  <si>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</si>
  <si>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</si>
  <si>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</si>
  <si>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</si>
  <si>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</si>
  <si>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</si>
  <si>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</si>
  <si>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</si>
  <si>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</si>
  <si>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</si>
  <si>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</si>
  <si>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</si>
  <si>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</si>
  <si>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</si>
  <si>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</si>
  <si>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</si>
  <si>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</si>
  <si>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</si>
  <si>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</si>
  <si>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</si>
  <si>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</si>
  <si>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</si>
  <si>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</si>
  <si>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</si>
  <si>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</si>
  <si>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</si>
  <si>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</si>
  <si>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</si>
  <si>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</si>
  <si>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</si>
  <si>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</si>
  <si>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</si>
  <si>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</si>
  <si>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</si>
  <si>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</si>
  <si>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</si>
  <si>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</si>
  <si>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</si>
  <si>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</si>
  <si>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</si>
  <si>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</si>
  <si>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</si>
  <si>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</si>
  <si>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</si>
  <si>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</si>
  <si>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</si>
  <si>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</si>
  <si>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</si>
  <si>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</si>
  <si>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</si>
  <si>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</si>
  <si>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</si>
  <si>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</si>
  <si>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</si>
  <si>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</si>
  <si>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</si>
  <si>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</si>
  <si>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</si>
  <si>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</si>
  <si>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</si>
  <si>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</si>
  <si>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</si>
  <si>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</si>
  <si>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</si>
  <si>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</si>
  <si>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</si>
  <si>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</si>
  <si>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</si>
  <si>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</si>
  <si>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</si>
  <si>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</si>
  <si>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</si>
  <si>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</si>
  <si>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</si>
  <si>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</si>
  <si>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</si>
  <si>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</si>
  <si>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</si>
  <si>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</si>
  <si>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</si>
  <si>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</si>
  <si>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</si>
  <si>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</si>
  <si>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</si>
  <si>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</si>
  <si>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</si>
  <si>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</si>
  <si>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</si>
  <si>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</si>
  <si>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</si>
  <si>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</si>
  <si>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</si>
  <si>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</si>
  <si>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</si>
  <si>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</si>
  <si>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</si>
  <si>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</si>
  <si>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</si>
  <si>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</si>
  <si>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</si>
  <si>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</si>
  <si>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</si>
  <si>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</si>
  <si>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</si>
  <si>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</si>
  <si>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</si>
  <si>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</si>
  <si>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</si>
  <si>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</si>
  <si>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</si>
  <si>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</si>
  <si>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</si>
  <si>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</si>
  <si>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</si>
  <si>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</si>
  <si>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</si>
  <si>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</si>
  <si>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</si>
  <si>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</si>
  <si>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</si>
  <si>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</si>
  <si>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</si>
  <si>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</si>
  <si>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</si>
  <si>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</si>
  <si>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</si>
  <si>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</si>
  <si>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</si>
  <si>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</si>
  <si>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</si>
  <si>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</si>
  <si>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</si>
  <si>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</si>
  <si>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</si>
  <si>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</si>
  <si>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</si>
  <si>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</si>
  <si>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</si>
  <si>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</si>
  <si>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</si>
  <si>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</si>
  <si>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</si>
  <si>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</si>
  <si>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</si>
  <si>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</si>
  <si>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</si>
  <si>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</si>
  <si>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</si>
  <si>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</si>
  <si>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</si>
  <si>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</si>
  <si>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</si>
  <si>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</si>
  <si>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</si>
  <si>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</si>
  <si>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</si>
  <si>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</si>
  <si>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</si>
  <si>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</si>
  <si>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</si>
  <si>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</si>
  <si>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</si>
  <si>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</si>
  <si>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</si>
  <si>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</si>
  <si>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</si>
  <si>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</si>
  <si>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</si>
  <si>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</si>
  <si>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</si>
  <si>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</si>
  <si>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</si>
  <si>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</si>
  <si>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</si>
  <si>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</si>
  <si>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</si>
  <si>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</si>
  <si>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</si>
  <si>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</si>
  <si>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</si>
  <si>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</si>
  <si>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</si>
  <si>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</si>
  <si>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</si>
  <si>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</si>
  <si>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</si>
  <si>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</si>
  <si>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</si>
  <si>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</si>
  <si>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</si>
  <si>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</si>
  <si>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</si>
  <si>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</si>
  <si>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</si>
  <si>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</si>
  <si>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</si>
  <si>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</si>
  <si>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</si>
  <si>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</si>
  <si>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</si>
  <si>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</si>
  <si>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</si>
  <si>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</si>
  <si>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</si>
  <si>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</si>
  <si>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</si>
  <si>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</si>
  <si>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</si>
  <si>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</si>
  <si>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</si>
  <si>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</si>
  <si>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</si>
  <si>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</si>
  <si>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</si>
  <si>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</si>
  <si>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</si>
  <si>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</si>
  <si>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</si>
  <si>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</si>
  <si>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</si>
  <si>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</si>
  <si>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</si>
  <si>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</si>
  <si>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</si>
  <si>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</si>
  <si>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</si>
  <si>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</si>
  <si>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</si>
  <si>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</si>
  <si>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</si>
  <si>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</si>
  <si>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</si>
  <si>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</si>
  <si>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</si>
  <si>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</si>
  <si>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</si>
  <si>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</si>
  <si>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</si>
  <si>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</si>
  <si>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</si>
  <si>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</si>
  <si>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</si>
  <si>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</si>
  <si>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</si>
  <si>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</si>
  <si>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</si>
  <si>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</si>
  <si>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</si>
  <si>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</si>
  <si>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</si>
  <si>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</si>
  <si>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</si>
  <si>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</si>
  <si>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</si>
  <si>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</si>
  <si>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</si>
  <si>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</si>
  <si>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</si>
  <si>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</si>
  <si>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</si>
  <si>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</si>
  <si>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</si>
  <si>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</si>
  <si>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</si>
  <si>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</si>
  <si>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</si>
  <si>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</si>
  <si>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</si>
  <si>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</si>
  <si>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</si>
  <si>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</si>
  <si>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</si>
  <si>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</si>
  <si>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</si>
  <si>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</si>
  <si>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</si>
  <si>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</si>
  <si>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</si>
  <si>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</si>
  <si>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</si>
  <si>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</si>
  <si>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</si>
  <si>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</si>
  <si>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</si>
  <si>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</si>
  <si>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</si>
  <si>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</si>
  <si>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</si>
  <si>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</si>
  <si>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</si>
  <si>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</si>
  <si>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</si>
  <si>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</si>
  <si>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</si>
  <si>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</si>
  <si>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</si>
  <si>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</si>
  <si>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</si>
  <si>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</si>
  <si>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</si>
  <si>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</si>
  <si>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</si>
  <si>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</si>
  <si>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</si>
  <si>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</si>
  <si>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</si>
  <si>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</si>
  <si>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</si>
  <si>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</si>
  <si>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</si>
  <si>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</si>
  <si>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</si>
  <si>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</si>
  <si>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</si>
  <si>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</si>
  <si>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</si>
  <si>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</si>
  <si>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</si>
  <si>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</si>
  <si>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</si>
  <si>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</si>
  <si>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</si>
  <si>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</si>
  <si>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</si>
  <si>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</si>
  <si>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</si>
  <si>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</si>
  <si>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</si>
  <si>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</si>
  <si>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</si>
  <si>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</si>
  <si>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</si>
  <si>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</si>
  <si>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</si>
  <si>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</si>
  <si>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</si>
  <si>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</si>
  <si>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</si>
  <si>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</si>
  <si>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</si>
  <si>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</si>
  <si>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</si>
  <si>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</si>
  <si>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</si>
  <si>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</si>
  <si>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</si>
  <si>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</si>
  <si>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</si>
  <si>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</si>
  <si>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</si>
  <si>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</si>
  <si>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</si>
  <si>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</si>
  <si>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</si>
  <si>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</si>
  <si>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</si>
  <si>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</si>
  <si>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</si>
  <si>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</si>
  <si>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</si>
  <si>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</si>
  <si>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</si>
  <si>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</si>
  <si>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</si>
  <si>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</si>
  <si>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</si>
  <si>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</si>
  <si>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</si>
  <si>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</si>
  <si>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</si>
  <si>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</si>
  <si>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</si>
  <si>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</si>
  <si>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</si>
  <si>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</si>
  <si>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</si>
  <si>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</si>
  <si>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</si>
  <si>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</si>
  <si>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</si>
  <si>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</si>
  <si>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</si>
  <si>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</si>
  <si>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</si>
  <si>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</si>
  <si>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</si>
  <si>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</si>
  <si>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</si>
  <si>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</si>
  <si>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</si>
  <si>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</si>
  <si>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</si>
  <si>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</si>
  <si>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</si>
  <si>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</si>
  <si>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</si>
  <si>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</si>
  <si>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</si>
  <si>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</si>
  <si>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</si>
  <si>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</si>
  <si>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</si>
  <si>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</si>
  <si>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</si>
  <si>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</si>
  <si>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</si>
  <si>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</si>
  <si>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</si>
  <si>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</si>
  <si>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</si>
  <si>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</si>
  <si>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</si>
  <si>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</si>
  <si>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</si>
  <si>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</si>
  <si>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</si>
  <si>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</si>
  <si>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</si>
  <si>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</si>
  <si>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</si>
  <si>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</si>
  <si>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</si>
  <si>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</si>
  <si>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</si>
  <si>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</si>
  <si>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</si>
  <si>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</si>
  <si>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</si>
  <si>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</si>
  <si>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</si>
  <si>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</si>
  <si>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</si>
  <si>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</si>
  <si>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</si>
  <si>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</si>
  <si>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</si>
  <si>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</si>
  <si>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</si>
  <si>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</si>
  <si>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</si>
  <si>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</si>
  <si>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</si>
  <si>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</si>
  <si>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</si>
  <si>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</si>
  <si>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</si>
  <si>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</si>
  <si>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</si>
  <si>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</si>
  <si>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</si>
  <si>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</si>
  <si>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</si>
  <si>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</si>
  <si>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</si>
  <si>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</si>
  <si>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</si>
  <si>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</si>
  <si>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</si>
  <si>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</si>
  <si>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</si>
  <si>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</si>
  <si>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</si>
  <si>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</si>
  <si>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</si>
  <si>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</si>
  <si>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</si>
  <si>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</si>
  <si>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</si>
  <si>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</si>
  <si>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</si>
  <si>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</si>
  <si>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</si>
  <si>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</si>
  <si>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</si>
  <si>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</si>
  <si>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</si>
  <si>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</si>
  <si>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</si>
  <si>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</si>
  <si>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</si>
  <si>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</si>
  <si>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</si>
  <si>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</si>
  <si>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</si>
  <si>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</si>
  <si>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</si>
  <si>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</si>
  <si>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</si>
  <si>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</si>
  <si>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</si>
  <si>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</si>
  <si>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</si>
  <si>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</si>
  <si>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</si>
  <si>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</si>
  <si>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</si>
  <si>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</si>
  <si>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</si>
  <si>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</si>
  <si>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</si>
  <si>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</si>
  <si>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</si>
  <si>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</si>
  <si>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</si>
  <si>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</si>
  <si>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</si>
  <si>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</si>
  <si>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</si>
  <si>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</si>
  <si>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</si>
  <si>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</si>
  <si>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</si>
  <si>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</si>
  <si>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</si>
  <si>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</si>
  <si>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</si>
  <si>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</si>
  <si>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</si>
  <si>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</si>
  <si>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</si>
  <si>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</si>
  <si>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</si>
  <si>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</si>
  <si>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</si>
  <si>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</si>
  <si>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</si>
  <si>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</si>
  <si>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</si>
  <si>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</si>
  <si>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</si>
  <si>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</si>
  <si>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</si>
  <si>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</si>
  <si>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</si>
  <si>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</si>
  <si>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</si>
  <si>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</si>
  <si>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</si>
  <si>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</si>
  <si>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</si>
  <si>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</si>
  <si>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</si>
  <si>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</si>
  <si>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</si>
  <si>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</si>
  <si>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</si>
  <si>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</si>
  <si>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</si>
  <si>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</si>
  <si>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</si>
  <si>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</si>
  <si>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</si>
  <si>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</si>
  <si>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</si>
  <si>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</si>
  <si>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</si>
  <si>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</si>
  <si>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</si>
  <si>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</si>
  <si>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</si>
  <si>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</si>
  <si>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</si>
  <si>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</si>
  <si>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</si>
  <si>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</si>
  <si>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</si>
  <si>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</si>
  <si>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</si>
  <si>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</si>
  <si>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</si>
  <si>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</si>
  <si>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</si>
  <si>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</si>
  <si>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</si>
  <si>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</si>
  <si>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</si>
  <si>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</si>
  <si>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</si>
  <si>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</si>
  <si>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</si>
  <si>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</si>
  <si>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</si>
  <si>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</si>
  <si>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</si>
  <si>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</si>
  <si>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</si>
  <si>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</si>
  <si>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</si>
  <si>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</si>
  <si>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</si>
  <si>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</si>
  <si>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</si>
  <si>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</si>
  <si>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</si>
  <si>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</si>
  <si>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</si>
  <si>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</si>
  <si>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</si>
  <si>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</si>
  <si>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</si>
  <si>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</si>
  <si>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</si>
  <si>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</si>
  <si>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</si>
  <si>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</si>
  <si>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</si>
  <si>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</si>
  <si>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</si>
  <si>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</si>
  <si>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</si>
  <si>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</si>
  <si>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</si>
  <si>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</si>
  <si>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</si>
  <si>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</si>
  <si>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</si>
  <si>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</si>
  <si>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</si>
  <si>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</si>
  <si>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</si>
  <si>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</si>
  <si>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</si>
  <si>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</si>
  <si>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</si>
  <si>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</si>
  <si>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</si>
  <si>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</si>
  <si>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</si>
  <si>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</si>
  <si>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</si>
  <si>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</si>
  <si>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</si>
  <si>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</si>
  <si>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</si>
  <si>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</si>
  <si>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</si>
  <si>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</si>
  <si>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</si>
  <si>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</si>
  <si>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</si>
  <si>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</si>
  <si>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</si>
  <si>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</si>
  <si>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</si>
  <si>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</si>
  <si>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</si>
  <si>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</si>
  <si>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</si>
  <si>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</si>
  <si>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</si>
  <si>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</si>
  <si>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</si>
  <si>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</si>
  <si>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</si>
  <si>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</si>
  <si>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</si>
  <si>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</si>
  <si>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</si>
  <si>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</si>
  <si>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</si>
  <si>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</si>
  <si>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</si>
  <si>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</si>
  <si>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</si>
  <si>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</si>
  <si>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</si>
  <si>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</si>
  <si>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</si>
  <si>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</si>
  <si>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</si>
  <si>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</si>
  <si>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</si>
  <si>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</si>
  <si>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</si>
  <si>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</si>
  <si>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</si>
  <si>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</si>
  <si>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</si>
  <si>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</si>
  <si>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</si>
  <si>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</si>
  <si>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</si>
  <si>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</si>
  <si>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</si>
  <si>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</si>
  <si>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</si>
  <si>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</si>
  <si>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</si>
  <si>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</si>
  <si>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</si>
  <si>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</si>
  <si>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</si>
  <si>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</si>
  <si>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</si>
  <si>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</si>
  <si>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</si>
  <si>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</si>
  <si>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</si>
  <si>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</si>
  <si>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</si>
  <si>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</si>
  <si>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</si>
  <si>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</si>
  <si>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</si>
  <si>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</si>
  <si>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</si>
  <si>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</si>
  <si>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</si>
  <si>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</si>
  <si>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</si>
  <si>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</si>
  <si>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</si>
  <si>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</si>
  <si>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</si>
  <si>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</si>
  <si>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</si>
  <si>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</si>
  <si>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</si>
  <si>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</si>
  <si>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</si>
  <si>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</si>
  <si>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</si>
  <si>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</si>
  <si>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</si>
  <si>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</si>
  <si>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</si>
  <si>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</si>
  <si>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</si>
  <si>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</si>
  <si>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</si>
  <si>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</si>
  <si>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</si>
  <si>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</si>
  <si>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</si>
  <si>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</si>
  <si>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</si>
  <si>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</si>
  <si>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</si>
  <si>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</si>
  <si>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</si>
  <si>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</si>
  <si>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</si>
  <si>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</si>
  <si>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</si>
  <si>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</si>
  <si>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</si>
  <si>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</si>
  <si>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</si>
  <si>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</si>
  <si>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</si>
  <si>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</si>
  <si>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</si>
  <si>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</si>
  <si>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</si>
  <si>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</si>
  <si>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</si>
  <si>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</si>
  <si>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</si>
  <si>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</si>
  <si>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</si>
  <si>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</si>
  <si>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</si>
  <si>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</si>
  <si>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</si>
  <si>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</si>
  <si>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</si>
  <si>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</si>
  <si>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</si>
  <si>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</si>
  <si>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</si>
  <si>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</si>
  <si>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</si>
  <si>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</si>
  <si>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</si>
  <si>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</si>
  <si>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</si>
  <si>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</si>
  <si>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</si>
  <si>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</si>
  <si>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</si>
  <si>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</si>
  <si>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</si>
  <si>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</si>
  <si>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</si>
  <si>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</si>
  <si>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</si>
  <si>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</si>
  <si>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</si>
  <si>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</si>
  <si>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</si>
  <si>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</si>
  <si>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</si>
  <si>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</si>
  <si>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</si>
  <si>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</si>
  <si>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</si>
  <si>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</si>
  <si>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</si>
  <si>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</si>
  <si>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</si>
  <si>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</si>
  <si>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</si>
  <si>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</si>
  <si>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</si>
  <si>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</si>
  <si>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</si>
  <si>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</si>
  <si>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</si>
  <si>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</si>
  <si>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</si>
  <si>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</si>
  <si>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</si>
  <si>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</si>
  <si>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</si>
  <si>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</si>
  <si>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</si>
  <si>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</si>
  <si>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</si>
  <si>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</si>
  <si>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</si>
  <si>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</si>
  <si>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</si>
  <si>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</si>
  <si>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</si>
  <si>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</si>
  <si>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</si>
  <si>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</si>
  <si>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</si>
  <si>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</si>
  <si>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</si>
  <si>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</si>
  <si>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</si>
  <si>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</si>
  <si>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</si>
  <si>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</si>
  <si>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</si>
  <si>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</si>
  <si>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</si>
  <si>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</si>
  <si>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</si>
  <si>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</si>
  <si>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</si>
  <si>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</si>
  <si>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</si>
  <si>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</si>
  <si>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</si>
  <si>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</si>
  <si>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</si>
  <si>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</si>
  <si>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</si>
  <si>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</si>
  <si>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</si>
  <si>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</si>
  <si>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</si>
  <si>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</si>
  <si>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</si>
  <si>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</si>
  <si>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</si>
  <si>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</si>
  <si>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</si>
  <si>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</si>
  <si>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</si>
  <si>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</si>
  <si>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</si>
  <si>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</si>
  <si>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</si>
  <si>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</si>
  <si>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</si>
  <si>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</si>
  <si>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</si>
  <si>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</si>
  <si>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</si>
  <si>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</si>
  <si>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</si>
  <si>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</si>
  <si>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</si>
  <si>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</si>
  <si>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</si>
  <si>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</si>
  <si>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</si>
  <si>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</si>
  <si>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</si>
  <si>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</si>
  <si>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</si>
  <si>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</si>
  <si>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</si>
  <si>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</si>
  <si>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</si>
  <si>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</si>
  <si>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</si>
  <si>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</si>
  <si>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</si>
  <si>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</si>
  <si>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</si>
  <si>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</si>
  <si>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</si>
  <si>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</si>
  <si>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</si>
  <si>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</si>
  <si>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</si>
  <si>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</si>
  <si>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</si>
  <si>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</si>
  <si>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</si>
  <si>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</si>
  <si>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</si>
  <si>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</si>
  <si>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</si>
  <si>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</si>
  <si>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</si>
  <si>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</si>
  <si>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</si>
  <si>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</si>
  <si>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</si>
  <si>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</si>
  <si>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</si>
  <si>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</si>
  <si>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</si>
  <si>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</si>
  <si>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</si>
  <si>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</si>
  <si>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</si>
  <si>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</si>
  <si>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</si>
  <si>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</si>
  <si>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</si>
  <si>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</si>
  <si>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</si>
  <si>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</si>
  <si>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</si>
  <si>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</si>
  <si>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</si>
  <si>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</si>
  <si>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</si>
  <si>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</si>
  <si>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</si>
  <si>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</si>
  <si>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</si>
  <si>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</si>
  <si>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</si>
  <si>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</si>
  <si>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</si>
  <si>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</si>
  <si>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</si>
  <si>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</si>
  <si>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</si>
  <si>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</si>
  <si>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</si>
  <si>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</si>
  <si>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</si>
  <si>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</si>
  <si>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</si>
  <si>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</si>
  <si>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</si>
  <si>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</si>
  <si>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</si>
  <si>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</si>
  <si>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</si>
  <si>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</si>
  <si>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</si>
  <si>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</si>
  <si>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</si>
  <si>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</si>
  <si>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</si>
  <si>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</si>
  <si>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</si>
  <si>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</si>
  <si>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</si>
  <si>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</si>
  <si>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</si>
  <si>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</si>
  <si>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</si>
  <si>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</si>
  <si>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</si>
  <si>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</si>
  <si>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</si>
  <si>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</si>
  <si>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</si>
  <si>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</si>
  <si>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</si>
  <si>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</si>
  <si>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</si>
  <si>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</si>
  <si>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</si>
  <si>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</si>
  <si>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</si>
  <si>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</si>
  <si>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</si>
  <si>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</si>
  <si>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</si>
  <si>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</si>
  <si>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</si>
  <si>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</si>
  <si>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</si>
  <si>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</si>
  <si>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</si>
  <si>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</si>
  <si>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</si>
  <si>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</si>
  <si>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</si>
  <si>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</si>
  <si>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</si>
  <si>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</si>
  <si>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</si>
  <si>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</si>
  <si>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</si>
  <si>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</si>
  <si>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</si>
  <si>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</si>
  <si>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</si>
  <si>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</si>
  <si>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</si>
  <si>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</si>
  <si>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</si>
  <si>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</si>
  <si>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</si>
  <si>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</si>
  <si>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</si>
  <si>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</si>
  <si>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</si>
  <si>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</si>
  <si>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</si>
  <si>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</si>
  <si>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</si>
  <si>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</si>
  <si>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</si>
  <si>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</si>
  <si>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</si>
  <si>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</si>
  <si>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</si>
  <si>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</si>
  <si>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</si>
  <si>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</si>
  <si>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</si>
  <si>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</si>
  <si>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</si>
  <si>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</si>
  <si>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</si>
  <si>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</si>
  <si>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</si>
  <si>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</si>
  <si>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</si>
  <si>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</si>
  <si>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</si>
  <si>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</si>
  <si>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</si>
  <si>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</si>
  <si>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</si>
  <si>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</si>
  <si>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</si>
  <si>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</si>
  <si>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</si>
  <si>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</si>
  <si>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</si>
  <si>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</si>
  <si>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</si>
  <si>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</si>
  <si>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</si>
  <si>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</si>
  <si>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</si>
  <si>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</si>
  <si>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</si>
  <si>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</si>
  <si>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</si>
  <si>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</si>
  <si>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</si>
  <si>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</si>
  <si>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</si>
  <si>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</si>
  <si>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</si>
  <si>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</si>
  <si>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</si>
  <si>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</si>
  <si>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</si>
  <si>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</si>
  <si>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</si>
  <si>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</si>
  <si>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</si>
  <si>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</si>
  <si>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</si>
  <si>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</si>
  <si>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</si>
  <si>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</si>
  <si>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</si>
  <si>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</si>
  <si>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</si>
  <si>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</si>
  <si>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</si>
  <si>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</si>
  <si>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</si>
  <si>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</si>
  <si>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</si>
  <si>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</si>
  <si>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</si>
  <si>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</si>
  <si>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</si>
  <si>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</si>
  <si>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</si>
  <si>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</si>
  <si>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</si>
  <si>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</si>
  <si>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</si>
  <si>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</si>
  <si>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</si>
  <si>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</si>
  <si>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</si>
  <si>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</si>
  <si>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</si>
  <si>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</si>
  <si>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</si>
  <si>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</si>
  <si>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</si>
  <si>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</si>
  <si>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</si>
  <si>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</si>
  <si>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</si>
  <si>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</si>
  <si>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</si>
  <si>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</si>
  <si>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</si>
  <si>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</si>
  <si>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</si>
  <si>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</si>
  <si>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</si>
  <si>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</si>
  <si>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</si>
  <si>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</si>
  <si>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</si>
  <si>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</si>
  <si>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</si>
  <si>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</si>
  <si>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</si>
  <si>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</si>
  <si>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</si>
  <si>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</si>
  <si>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</si>
  <si>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</si>
  <si>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</si>
  <si>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</si>
  <si>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</si>
  <si>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</si>
  <si>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</si>
  <si>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</si>
  <si>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</si>
  <si>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</si>
  <si>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</si>
  <si>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</si>
  <si>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</si>
  <si>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</si>
  <si>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</si>
  <si>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</si>
  <si>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</si>
  <si>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</si>
  <si>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</si>
  <si>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</si>
  <si>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</si>
  <si>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</si>
  <si>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</si>
  <si>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</si>
  <si>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</si>
  <si>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</si>
  <si>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</si>
  <si>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</si>
  <si>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</si>
  <si>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</si>
  <si>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</si>
  <si>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</si>
  <si>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</si>
  <si>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</si>
  <si>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</si>
  <si>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</si>
  <si>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</si>
  <si>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</si>
  <si>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</si>
  <si>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</si>
  <si>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</si>
  <si>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</si>
  <si>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</si>
  <si>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</si>
  <si>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</si>
  <si>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</si>
  <si>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</si>
  <si>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</si>
  <si>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</si>
  <si>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</si>
  <si>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</si>
  <si>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</si>
  <si>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</si>
  <si>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</si>
  <si>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</si>
  <si>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</si>
  <si>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</si>
  <si>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</si>
  <si>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</si>
  <si>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</si>
  <si>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</si>
  <si>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</si>
  <si>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</si>
  <si>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</si>
  <si>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</si>
  <si>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</si>
  <si>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</si>
  <si>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</si>
  <si>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</si>
  <si>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</si>
  <si>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</si>
  <si>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</si>
  <si>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</si>
  <si>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</si>
  <si>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</si>
  <si>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</si>
  <si>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</si>
  <si>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</si>
  <si>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</si>
  <si>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</si>
  <si>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</si>
  <si>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</si>
  <si>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</si>
  <si>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</si>
  <si>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</si>
  <si>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</si>
  <si>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</si>
  <si>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</si>
  <si>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</si>
  <si>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</si>
  <si>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</si>
  <si>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</si>
  <si>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</si>
  <si>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</si>
  <si>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</si>
  <si>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</si>
  <si>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</si>
  <si>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</si>
  <si>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</si>
  <si>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</si>
  <si>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</si>
  <si>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</si>
  <si>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</si>
  <si>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</si>
  <si>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</si>
  <si>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</si>
  <si>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</si>
  <si>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</si>
  <si>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</si>
  <si>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</si>
  <si>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</si>
  <si>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</si>
  <si>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</si>
  <si>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</si>
  <si>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</si>
  <si>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</si>
  <si>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</si>
  <si>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</si>
  <si>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</si>
  <si>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</si>
  <si>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</si>
  <si>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</si>
  <si>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</si>
  <si>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</si>
  <si>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</si>
  <si>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</si>
  <si>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</si>
  <si>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</si>
  <si>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</si>
  <si>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</si>
  <si>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</si>
  <si>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</si>
  <si>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</si>
  <si>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</si>
  <si>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</si>
  <si>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</si>
  <si>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</si>
  <si>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</si>
  <si>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</si>
  <si>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</si>
  <si>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</si>
  <si>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</si>
  <si>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</si>
  <si>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</si>
  <si>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</si>
  <si>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</si>
  <si>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</si>
  <si>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</si>
  <si>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</si>
  <si>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</si>
  <si>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</si>
  <si>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</si>
  <si>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</si>
  <si>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</si>
  <si>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</si>
  <si>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</si>
  <si>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</si>
  <si>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</si>
  <si>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</si>
  <si>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</si>
  <si>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</si>
  <si>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</si>
  <si>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</si>
  <si>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</si>
  <si>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</si>
  <si>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</si>
  <si>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</si>
  <si>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</si>
  <si>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</si>
  <si>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</si>
  <si>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</si>
  <si>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</si>
  <si>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</si>
  <si>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</si>
  <si>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</si>
  <si>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</si>
  <si>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</si>
  <si>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</si>
  <si>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</si>
  <si>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</si>
  <si>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</si>
  <si>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</si>
  <si>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</si>
  <si>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</si>
  <si>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</si>
  <si>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</si>
  <si>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</si>
  <si>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</si>
  <si>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</si>
  <si>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</si>
  <si>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</si>
  <si>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</si>
  <si>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</si>
  <si>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</si>
  <si>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</si>
  <si>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</si>
  <si>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</si>
  <si>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</si>
  <si>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</si>
  <si>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</si>
  <si>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</si>
  <si>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</si>
  <si>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</si>
  <si>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</si>
  <si>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</si>
  <si>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</si>
  <si>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</si>
  <si>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</si>
  <si>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</si>
  <si>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</si>
  <si>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</si>
  <si>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</si>
  <si>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</si>
  <si>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</si>
  <si>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</si>
  <si>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</si>
  <si>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</si>
  <si>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</si>
  <si>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</si>
  <si>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</si>
  <si>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</si>
  <si>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</si>
  <si>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</si>
  <si>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</si>
  <si>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</si>
  <si>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</si>
  <si>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</si>
  <si>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</si>
  <si>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</si>
  <si>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</si>
  <si>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</si>
  <si>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</si>
  <si>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</si>
  <si>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</si>
  <si>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</si>
  <si>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</si>
  <si>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</si>
  <si>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</si>
  <si>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</si>
  <si>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</si>
  <si>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</si>
  <si>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</si>
  <si>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</si>
  <si>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</si>
  <si>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</si>
  <si>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</si>
  <si>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</si>
  <si>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</si>
  <si>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</si>
  <si>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</si>
  <si>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</si>
  <si>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</si>
  <si>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</si>
  <si>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</si>
  <si>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</si>
  <si>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</si>
  <si>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</si>
  <si>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</si>
  <si>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</si>
  <si>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</si>
  <si>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</si>
  <si>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</si>
  <si>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</si>
  <si>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</si>
  <si>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</si>
  <si>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</si>
  <si>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</si>
  <si>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</si>
  <si>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</si>
  <si>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</si>
  <si>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</si>
  <si>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</si>
  <si>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</si>
  <si>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</si>
  <si>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</si>
  <si>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</si>
  <si>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</si>
  <si>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</si>
  <si>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</si>
  <si>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</si>
  <si>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</si>
  <si>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</si>
  <si>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</si>
  <si>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</si>
  <si>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</si>
  <si>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</si>
  <si>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</si>
  <si>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</si>
  <si>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</si>
  <si>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</si>
  <si>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</si>
  <si>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</si>
  <si>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</si>
  <si>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</si>
  <si>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</si>
  <si>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</si>
  <si>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</si>
  <si>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</si>
  <si>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</si>
  <si>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</si>
  <si>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</si>
  <si>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</si>
  <si>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</si>
  <si>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</si>
  <si>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</si>
  <si>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</si>
  <si>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</si>
  <si>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</si>
  <si>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</si>
  <si>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</si>
  <si>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</si>
  <si>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</si>
  <si>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</si>
  <si>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</si>
  <si>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</si>
  <si>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</si>
  <si>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</si>
  <si>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</si>
  <si>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</si>
  <si>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</si>
  <si>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</si>
  <si>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</si>
  <si>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</si>
  <si>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</si>
  <si>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</si>
  <si>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</si>
  <si>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</si>
  <si>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</si>
  <si>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</si>
  <si>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</si>
  <si>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</si>
  <si>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</si>
  <si>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</si>
  <si>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</si>
  <si>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</si>
  <si>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</si>
  <si>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</si>
  <si>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</si>
  <si>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</si>
  <si>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</si>
  <si>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</si>
  <si>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</si>
  <si>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</si>
  <si>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</si>
  <si>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</si>
  <si>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</si>
  <si>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</si>
  <si>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</si>
  <si>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</si>
  <si>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</si>
  <si>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</si>
  <si>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</si>
  <si>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</si>
  <si>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</si>
  <si>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</si>
  <si>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</si>
  <si>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</si>
  <si>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</si>
  <si>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</si>
  <si>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</si>
  <si>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</si>
  <si>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</si>
  <si>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</si>
  <si>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</si>
  <si>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</si>
  <si>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</si>
  <si>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</si>
  <si>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</si>
  <si>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</si>
  <si>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</si>
  <si>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</si>
  <si>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</si>
  <si>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</si>
  <si>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</si>
  <si>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</si>
  <si>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</si>
  <si>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</si>
  <si>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</si>
  <si>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</si>
  <si>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</si>
  <si>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</si>
  <si>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</si>
  <si>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</si>
  <si>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</si>
  <si>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</si>
  <si>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</si>
  <si>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</si>
  <si>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</si>
  <si>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</si>
  <si>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</si>
  <si>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</si>
  <si>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</si>
  <si>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</si>
  <si>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</si>
  <si>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</si>
  <si>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</si>
  <si>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</si>
  <si>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</si>
  <si>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</si>
  <si>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</si>
  <si>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</si>
  <si>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</si>
  <si>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</si>
  <si>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</si>
  <si>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</si>
  <si>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</si>
  <si>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</si>
  <si>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</si>
  <si>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</si>
  <si>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</si>
  <si>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</si>
  <si>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</si>
  <si>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</si>
  <si>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</si>
  <si>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</si>
  <si>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</si>
  <si>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</si>
  <si>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</si>
  <si>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</si>
  <si>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</si>
  <si>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</si>
  <si>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</si>
  <si>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</si>
  <si>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</si>
  <si>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</si>
  <si>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</si>
  <si>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</si>
  <si>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</si>
  <si>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</si>
  <si>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</si>
  <si>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</si>
  <si>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</si>
  <si>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</si>
  <si>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</si>
  <si>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</si>
  <si>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</si>
  <si>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</si>
  <si>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</si>
  <si>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</si>
  <si>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</si>
  <si>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</si>
  <si>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</si>
  <si>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</si>
  <si>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</si>
  <si>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</si>
  <si>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</si>
  <si>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</si>
  <si>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</si>
  <si>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</si>
  <si>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</si>
  <si>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</si>
  <si>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</si>
  <si>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</si>
  <si>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</si>
  <si>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</si>
  <si>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</si>
  <si>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</si>
  <si>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</si>
  <si>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</si>
  <si>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</si>
  <si>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</si>
  <si>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</si>
  <si>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</si>
  <si>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</si>
  <si>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</si>
  <si>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</si>
  <si>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</si>
  <si>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</si>
  <si>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</si>
  <si>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</si>
  <si>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</si>
  <si>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</si>
  <si>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</si>
  <si>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</si>
  <si>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</si>
  <si>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</si>
  <si>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</si>
  <si>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</si>
  <si>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</si>
  <si>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</si>
  <si>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</si>
  <si>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</si>
  <si>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</si>
  <si>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</si>
  <si>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</si>
  <si>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</si>
  <si>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</si>
  <si>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</si>
  <si>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</si>
  <si>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</si>
  <si>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</si>
  <si>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</si>
  <si>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</si>
  <si>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</si>
  <si>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</si>
  <si>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</si>
  <si>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</si>
  <si>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</si>
  <si>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</si>
  <si>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</si>
  <si>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</si>
  <si>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</si>
  <si>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</si>
  <si>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</si>
  <si>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</si>
  <si>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</si>
  <si>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</si>
  <si>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</si>
  <si>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</si>
  <si>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</si>
  <si>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</si>
  <si>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</si>
  <si>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</si>
  <si>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</si>
  <si>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</si>
  <si>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</si>
  <si>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</si>
  <si>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</si>
  <si>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</si>
  <si>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</si>
  <si>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</si>
  <si>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</si>
  <si>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</si>
  <si>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</si>
  <si>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</si>
  <si>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</si>
  <si>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</si>
  <si>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</si>
  <si>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</si>
  <si>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</si>
  <si>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</si>
  <si>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</si>
  <si>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</si>
  <si>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</si>
  <si>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</si>
  <si>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</si>
  <si>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</si>
  <si>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</si>
  <si>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</si>
  <si>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</si>
  <si>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</si>
  <si>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</si>
  <si>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</si>
  <si>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</si>
  <si>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</si>
  <si>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</si>
  <si>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</si>
  <si>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</si>
  <si>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</si>
  <si>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</si>
  <si>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</si>
  <si>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</si>
  <si>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</si>
  <si>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</si>
  <si>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</si>
  <si>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</si>
  <si>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</si>
  <si>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</si>
  <si>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</si>
  <si>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</si>
  <si>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</si>
  <si>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</si>
  <si>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</si>
  <si>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</si>
  <si>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</si>
  <si>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</si>
  <si>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</si>
  <si>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</si>
  <si>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</si>
  <si>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</si>
  <si>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</si>
  <si>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</si>
  <si>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</si>
  <si>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</si>
  <si>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</si>
  <si>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</si>
  <si>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</si>
  <si>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</si>
  <si>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</si>
  <si>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</si>
  <si>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</si>
  <si>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</si>
  <si>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</si>
  <si>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</si>
  <si>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</si>
  <si>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</si>
  <si>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</si>
  <si>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</si>
  <si>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</si>
  <si>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</si>
  <si>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</si>
  <si>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</si>
  <si>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</si>
  <si>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</si>
  <si>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</si>
  <si>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</si>
  <si>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</si>
  <si>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</si>
  <si>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</si>
  <si>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</si>
  <si>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</si>
  <si>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</si>
  <si>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</si>
  <si>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</si>
  <si>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</si>
  <si>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</si>
  <si>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</si>
  <si>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</si>
  <si>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</si>
  <si>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</si>
  <si>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</si>
  <si>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</si>
  <si>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</si>
  <si>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</si>
  <si>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</si>
  <si>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</si>
  <si>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</si>
  <si>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</si>
  <si>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</si>
  <si>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</si>
  <si>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</si>
  <si>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</si>
  <si>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</si>
  <si>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</si>
  <si>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</si>
  <si>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</si>
  <si>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</si>
  <si>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</si>
  <si>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</si>
  <si>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</si>
  <si>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</si>
  <si>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</si>
  <si>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</si>
  <si>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</si>
  <si>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</si>
  <si>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</si>
  <si>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</si>
  <si>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</si>
  <si>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</si>
  <si>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</si>
  <si>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</si>
  <si>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</si>
  <si>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</si>
  <si>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</si>
  <si>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</si>
  <si>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</si>
  <si>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</si>
  <si>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</si>
  <si>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</si>
  <si>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</si>
  <si>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</si>
  <si>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</si>
  <si>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</si>
  <si>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</si>
  <si>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</si>
  <si>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</si>
  <si>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</si>
  <si>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</si>
  <si>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</si>
  <si>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</si>
  <si>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</si>
  <si>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</si>
  <si>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</si>
  <si>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</si>
  <si>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</si>
  <si>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</si>
  <si>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</si>
  <si>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</si>
  <si>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</si>
  <si>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</si>
  <si>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</si>
  <si>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</si>
  <si>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</si>
  <si>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</si>
  <si>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</si>
  <si>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</si>
  <si>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</si>
  <si>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</si>
  <si>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</si>
  <si>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</si>
  <si>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</si>
  <si>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</si>
  <si>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</si>
  <si>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</si>
  <si>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</si>
  <si>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</si>
  <si>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</si>
  <si>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</si>
  <si>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</si>
  <si>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</si>
  <si>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</si>
  <si>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</si>
  <si>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</si>
  <si>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</si>
  <si>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</si>
  <si>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</si>
  <si>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</si>
  <si>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</si>
  <si>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</si>
  <si>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</si>
  <si>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</si>
  <si>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</si>
  <si>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</si>
  <si>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</si>
  <si>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</si>
  <si>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</si>
  <si>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</si>
  <si>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</si>
  <si>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</si>
  <si>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</si>
  <si>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</si>
  <si>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</si>
  <si>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</si>
  <si>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</si>
  <si>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</si>
  <si>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</si>
  <si>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</si>
  <si>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</si>
  <si>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</si>
  <si>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</si>
  <si>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</si>
  <si>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</si>
  <si>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</si>
  <si>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</si>
  <si>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</si>
  <si>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</si>
  <si>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</si>
  <si>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</si>
  <si>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</si>
  <si>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</si>
  <si>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</si>
  <si>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</si>
  <si>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</si>
  <si>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</si>
  <si>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</si>
  <si>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</si>
  <si>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</si>
  <si>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</si>
  <si>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</si>
  <si>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</si>
  <si>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</si>
  <si>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</si>
  <si>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</si>
  <si>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</si>
  <si>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</si>
  <si>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</si>
  <si>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</si>
  <si>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</si>
  <si>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</si>
  <si>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</si>
  <si>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</si>
  <si>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</si>
  <si>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</si>
  <si>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</si>
  <si>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</si>
  <si>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</si>
  <si>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</si>
  <si>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</si>
  <si>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</si>
  <si>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</si>
  <si>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</si>
  <si>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</si>
  <si>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</si>
  <si>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</si>
  <si>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</si>
  <si>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</si>
  <si>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</si>
  <si>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</si>
  <si>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</si>
  <si>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</si>
  <si>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</si>
  <si>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</si>
  <si>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</si>
  <si>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</si>
  <si>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</si>
  <si>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</si>
  <si>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</si>
  <si>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</si>
  <si>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</si>
  <si>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</si>
  <si>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</si>
  <si>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</si>
  <si>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</si>
  <si>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</si>
  <si>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</si>
  <si>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</si>
  <si>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</si>
  <si>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</si>
  <si>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</si>
  <si>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</si>
  <si>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</si>
  <si>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</si>
  <si>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</si>
  <si>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</si>
  <si>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</si>
  <si>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</si>
  <si>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</si>
  <si>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</si>
  <si>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</si>
  <si>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</si>
  <si>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</si>
  <si>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</si>
  <si>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</si>
  <si>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</si>
  <si>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</si>
  <si>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</si>
  <si>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</si>
  <si>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</si>
  <si>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</si>
  <si>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</si>
  <si>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</si>
  <si>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</si>
  <si>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</si>
  <si>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</si>
  <si>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</si>
  <si>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</si>
  <si>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</si>
  <si>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</si>
  <si>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</si>
  <si>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</si>
  <si>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</si>
  <si>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</si>
  <si>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</si>
  <si>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</si>
  <si>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</si>
  <si>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</si>
  <si>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</si>
  <si>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</si>
  <si>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</si>
  <si>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</si>
  <si>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</si>
  <si>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</si>
  <si>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</si>
  <si>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</si>
  <si>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</si>
  <si>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</si>
  <si>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</si>
  <si>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</si>
  <si>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</si>
  <si>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</si>
  <si>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</si>
  <si>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</si>
  <si>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</si>
  <si>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</si>
  <si>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</si>
  <si>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</si>
  <si>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</si>
  <si>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</si>
  <si>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</si>
  <si>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</si>
  <si>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</si>
  <si>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</si>
  <si>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</si>
  <si>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</si>
  <si>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</si>
  <si>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</si>
  <si>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</si>
  <si>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</si>
  <si>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</si>
  <si>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</si>
  <si>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</si>
  <si>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</si>
  <si>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</si>
  <si>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</si>
  <si>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</si>
  <si>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</si>
  <si>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</si>
  <si>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</si>
  <si>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</si>
  <si>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</si>
  <si>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</si>
  <si>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</si>
  <si>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</si>
  <si>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</si>
  <si>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</si>
  <si>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</si>
  <si>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</si>
  <si>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</si>
  <si>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</si>
  <si>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</si>
  <si>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</si>
  <si>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</si>
  <si>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</si>
  <si>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</si>
  <si>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</si>
  <si>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</si>
  <si>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</si>
  <si>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</si>
  <si>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</si>
  <si>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</si>
  <si>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</si>
  <si>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</si>
  <si>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</si>
  <si>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</si>
  <si>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</si>
  <si>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</si>
  <si>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</si>
  <si>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</si>
  <si>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</si>
  <si>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</si>
  <si>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</si>
  <si>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</si>
  <si>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</si>
  <si>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</si>
  <si>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</si>
  <si>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</si>
  <si>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</si>
  <si>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</si>
  <si>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</si>
  <si>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</si>
  <si>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</si>
  <si>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</si>
  <si>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</si>
  <si>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</si>
  <si>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</si>
  <si>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</si>
  <si>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</si>
  <si>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</si>
  <si>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</si>
  <si>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</si>
  <si>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</si>
  <si>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</si>
  <si>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</si>
  <si>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</si>
  <si>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</si>
  <si>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</si>
  <si>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</si>
  <si>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</si>
  <si>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</si>
  <si>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</si>
  <si>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</si>
  <si>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</si>
  <si>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</si>
  <si>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</si>
  <si>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</si>
  <si>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</si>
  <si>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</si>
  <si>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</si>
  <si>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</si>
  <si>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</si>
  <si>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</si>
  <si>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</si>
  <si>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</si>
  <si>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</si>
  <si>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</si>
  <si>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</si>
  <si>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</si>
  <si>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</si>
  <si>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</si>
  <si>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</si>
  <si>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</si>
  <si>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</si>
  <si>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</si>
  <si>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</si>
  <si>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</si>
  <si>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</si>
  <si>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</si>
  <si>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</si>
  <si>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</si>
  <si>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</si>
  <si>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</si>
  <si>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</si>
  <si>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</si>
  <si>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</si>
  <si>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</si>
  <si>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</si>
  <si>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</si>
  <si>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</si>
  <si>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</si>
  <si>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</si>
  <si>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</si>
  <si>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</si>
  <si>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</si>
  <si>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</si>
  <si>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</si>
  <si>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</si>
  <si>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</si>
  <si>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</si>
  <si>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</si>
  <si>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</si>
  <si>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</si>
  <si>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</si>
  <si>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</si>
  <si>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</si>
  <si>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</si>
  <si>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</si>
  <si>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</si>
  <si>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</si>
  <si>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</si>
  <si>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</si>
  <si>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</si>
  <si>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</si>
  <si>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</si>
  <si>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</si>
  <si>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</si>
  <si>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</si>
  <si>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</si>
  <si>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</si>
  <si>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</si>
  <si>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</si>
  <si>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</si>
  <si>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</si>
  <si>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</si>
  <si>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</si>
  <si>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</si>
  <si>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</si>
  <si>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</si>
  <si>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</si>
  <si>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</si>
  <si>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</si>
  <si>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</si>
  <si>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</si>
  <si>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</si>
  <si>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</si>
  <si>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</si>
  <si>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</si>
  <si>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</si>
  <si>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</si>
  <si>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</si>
  <si>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</si>
  <si>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</si>
  <si>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</si>
  <si>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</si>
  <si>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</si>
  <si>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</si>
  <si>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</si>
  <si>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</si>
  <si>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</si>
  <si>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</si>
  <si>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</si>
  <si>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</si>
  <si>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</si>
  <si>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</si>
  <si>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</si>
  <si>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</si>
  <si>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</si>
  <si>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</si>
  <si>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</si>
  <si>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</si>
  <si>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</si>
  <si>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</si>
  <si>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</si>
  <si>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</si>
  <si>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</si>
  <si>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</si>
  <si>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</si>
  <si>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</si>
  <si>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</si>
  <si>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</si>
  <si>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</si>
  <si>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</si>
  <si>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</si>
  <si>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</si>
  <si>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</si>
  <si>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</si>
  <si>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</si>
  <si>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</si>
  <si>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</si>
  <si>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</si>
  <si>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</si>
  <si>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</si>
  <si>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</si>
  <si>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</si>
  <si>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</si>
  <si>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</si>
  <si>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</si>
  <si>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</si>
  <si>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</si>
  <si>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</si>
  <si>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</si>
  <si>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</si>
  <si>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</si>
  <si>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</si>
  <si>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</si>
  <si>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</si>
  <si>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</si>
  <si>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</si>
  <si>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</si>
  <si>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</si>
  <si>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</si>
  <si>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</si>
  <si>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</si>
  <si>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</si>
  <si>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</si>
  <si>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</si>
  <si>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</si>
  <si>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</si>
  <si>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</si>
  <si>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</si>
  <si>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</si>
  <si>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</si>
  <si>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</si>
  <si>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</si>
  <si>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</si>
  <si>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</si>
  <si>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</si>
  <si>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</si>
  <si>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</si>
  <si>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</si>
  <si>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</si>
  <si>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</si>
  <si>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</si>
  <si>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</si>
  <si>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</si>
  <si>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</si>
  <si>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</si>
  <si>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</si>
  <si>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</si>
  <si>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</si>
  <si>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</si>
  <si>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</si>
  <si>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</si>
  <si>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</si>
  <si>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</si>
  <si>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</si>
  <si>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</si>
  <si>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</si>
  <si>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</si>
  <si>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</si>
  <si>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</si>
  <si>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</si>
  <si>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</si>
  <si>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</si>
  <si>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</si>
  <si>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</si>
  <si>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</si>
  <si>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</si>
  <si>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</si>
  <si>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</si>
  <si>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</si>
  <si>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</si>
  <si>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</si>
  <si>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</si>
  <si>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</si>
  <si>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</si>
  <si>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</si>
  <si>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</si>
  <si>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</si>
  <si>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</si>
  <si>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</si>
  <si>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</si>
  <si>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</si>
  <si>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</si>
  <si>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</si>
  <si>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</si>
  <si>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</si>
  <si>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</si>
  <si>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</si>
  <si>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</si>
  <si>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</si>
  <si>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</si>
  <si>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</si>
  <si>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</si>
  <si>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</si>
  <si>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</si>
  <si>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</si>
  <si>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</si>
  <si>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</si>
  <si>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</si>
  <si>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</si>
  <si>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</si>
  <si>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</si>
  <si>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</si>
  <si>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</si>
  <si>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</si>
  <si>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</si>
  <si>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</si>
  <si>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</si>
  <si>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</si>
  <si>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</si>
  <si>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</si>
  <si>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</si>
  <si>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</si>
  <si>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</si>
  <si>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</si>
  <si>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</si>
  <si>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</si>
  <si>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</si>
  <si>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</si>
  <si>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</si>
  <si>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</si>
  <si>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</si>
  <si>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</si>
  <si>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</si>
  <si>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</si>
  <si>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</si>
  <si>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</si>
  <si>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</si>
  <si>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</si>
  <si>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</si>
  <si>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</si>
  <si>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</si>
  <si>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</si>
  <si>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</si>
  <si>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</si>
  <si>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</si>
  <si>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</si>
  <si>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</si>
  <si>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</si>
  <si>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</si>
  <si>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</si>
  <si>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</si>
  <si>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</si>
  <si>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</si>
  <si>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</si>
  <si>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</si>
  <si>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</si>
  <si>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</si>
  <si>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</si>
  <si>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</si>
  <si>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</si>
  <si>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</si>
  <si>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</si>
  <si>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</si>
  <si>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</si>
  <si>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</si>
  <si>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</si>
  <si>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</si>
  <si>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</si>
  <si>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</si>
  <si>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</si>
  <si>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</si>
  <si>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</si>
  <si>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</si>
  <si>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</si>
  <si>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</si>
  <si>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</si>
  <si>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</si>
  <si>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</si>
  <si>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</si>
  <si>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</si>
  <si>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</si>
  <si>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</si>
  <si>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</si>
  <si>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</si>
  <si>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</si>
  <si>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</si>
  <si>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</si>
  <si>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</si>
  <si>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</si>
  <si>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</si>
  <si>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</si>
  <si>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</si>
  <si>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</si>
  <si>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</si>
  <si>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</si>
  <si>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</si>
  <si>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</si>
  <si>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</si>
  <si>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</si>
  <si>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</si>
  <si>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</si>
  <si>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</si>
  <si>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</si>
  <si>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</si>
  <si>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</si>
  <si>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</si>
  <si>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</si>
  <si>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</si>
  <si>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</si>
  <si>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</si>
  <si>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</si>
  <si>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</si>
  <si>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</si>
  <si>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</si>
  <si>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</si>
  <si>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</si>
  <si>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</si>
  <si>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</si>
  <si>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</si>
  <si>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</si>
  <si>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</si>
  <si>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</si>
  <si>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</si>
  <si>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</si>
  <si>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</si>
  <si>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</si>
  <si>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</si>
  <si>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</si>
  <si>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</si>
  <si>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</si>
  <si>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</si>
  <si>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</si>
  <si>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</si>
  <si>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</si>
  <si>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</si>
  <si>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</si>
  <si>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</si>
  <si>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</si>
  <si>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</si>
  <si>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</si>
  <si>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</si>
  <si>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</si>
  <si>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</si>
  <si>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</si>
  <si>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</si>
  <si>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</si>
  <si>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</si>
  <si>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</si>
  <si>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</si>
  <si>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</si>
  <si>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</si>
  <si>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</si>
  <si>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</si>
  <si>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</si>
  <si>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</si>
  <si>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</si>
  <si>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</si>
  <si>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</si>
  <si>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</si>
  <si>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</si>
  <si>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</si>
  <si>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</si>
  <si>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</si>
  <si>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</si>
  <si>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</si>
  <si>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</si>
  <si>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</si>
  <si>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</si>
  <si>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</si>
  <si>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</si>
  <si>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</si>
  <si>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</si>
  <si>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</si>
  <si>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</si>
  <si>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</si>
  <si>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</si>
  <si>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</si>
  <si>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</si>
  <si>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</si>
  <si>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</si>
  <si>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</si>
  <si>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</si>
  <si>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</si>
  <si>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</si>
  <si>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</si>
  <si>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</si>
  <si>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</si>
  <si>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</si>
  <si>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</si>
  <si>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</si>
  <si>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</si>
  <si>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</si>
  <si>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</si>
  <si>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</si>
  <si>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</si>
  <si>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</si>
  <si>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</si>
  <si>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</si>
  <si>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</si>
  <si>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</si>
  <si>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</si>
  <si>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</si>
  <si>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</si>
  <si>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</si>
  <si>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</si>
  <si>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</si>
  <si>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</si>
  <si>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</si>
  <si>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</si>
  <si>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</si>
  <si>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</si>
  <si>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</si>
  <si>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</si>
  <si>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</si>
  <si>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</si>
  <si>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</si>
  <si>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</si>
  <si>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</si>
  <si>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</si>
  <si>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</si>
  <si>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</si>
  <si>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</si>
  <si>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</si>
  <si>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</si>
  <si>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</si>
  <si>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</si>
  <si>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</si>
  <si>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</si>
  <si>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</si>
  <si>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</si>
  <si>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</si>
  <si>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</si>
  <si>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</si>
  <si>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</si>
  <si>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</si>
  <si>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</si>
  <si>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</si>
  <si>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</si>
  <si>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</si>
  <si>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</si>
  <si>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</si>
  <si>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</si>
  <si>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</si>
  <si>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</si>
  <si>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</si>
  <si>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</si>
  <si>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</si>
  <si>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</si>
  <si>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</si>
  <si>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</si>
  <si>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</si>
  <si>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</si>
  <si>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</si>
  <si>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</si>
  <si>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</si>
  <si>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</si>
  <si>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</si>
  <si>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</si>
  <si>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</si>
  <si>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</si>
  <si>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</si>
  <si>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</si>
  <si>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</si>
  <si>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</si>
  <si>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</si>
  <si>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</si>
  <si>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</si>
  <si>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</si>
  <si>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</si>
  <si>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</si>
  <si>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</si>
  <si>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</si>
  <si>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</si>
  <si>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</si>
  <si>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</si>
  <si>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</si>
  <si>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</si>
  <si>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</si>
  <si>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</si>
  <si>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</si>
  <si>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</si>
  <si>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</si>
  <si>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</si>
  <si>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</si>
  <si>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</si>
  <si>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</si>
  <si>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</si>
  <si>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</si>
  <si>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</si>
  <si>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</si>
  <si>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</si>
  <si>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</si>
  <si>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</si>
  <si>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</si>
  <si>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</si>
  <si>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</si>
  <si>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</si>
  <si>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</si>
  <si>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</si>
  <si>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</si>
  <si>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</si>
  <si>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</si>
  <si>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</si>
  <si>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</si>
  <si>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</si>
  <si>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</si>
  <si>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</si>
  <si>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</si>
  <si>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</si>
  <si>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</si>
  <si>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</si>
  <si>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</si>
  <si>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</si>
  <si>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</si>
  <si>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</si>
  <si>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</si>
  <si>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</si>
  <si>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</si>
  <si>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</si>
  <si>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</si>
  <si>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</si>
  <si>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</si>
  <si>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</si>
  <si>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</si>
  <si>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</si>
  <si>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</si>
  <si>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</si>
  <si>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</si>
  <si>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</si>
  <si>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</si>
  <si>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</si>
  <si>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</si>
  <si>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</si>
  <si>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</si>
  <si>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</si>
  <si>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</si>
  <si>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</si>
  <si>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</si>
  <si>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</si>
  <si>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</si>
  <si>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</si>
  <si>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</si>
  <si>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</si>
  <si>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</si>
  <si>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</si>
  <si>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</si>
  <si>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</si>
  <si>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</si>
  <si>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</si>
  <si>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</si>
  <si>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</si>
  <si>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</si>
  <si>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</si>
  <si>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</si>
  <si>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</si>
  <si>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</si>
  <si>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</si>
  <si>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</si>
  <si>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</si>
  <si>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</si>
  <si>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</si>
  <si>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</si>
  <si>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</si>
  <si>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</si>
  <si>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</si>
  <si>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</si>
  <si>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</si>
  <si>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</si>
  <si>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</si>
  <si>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</si>
  <si>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</si>
  <si>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</si>
  <si>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</si>
  <si>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</si>
  <si>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</si>
  <si>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</si>
  <si>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</si>
  <si>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</si>
  <si>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</si>
  <si>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</si>
  <si>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</si>
  <si>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</si>
  <si>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</si>
  <si>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</si>
  <si>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</si>
  <si>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</si>
  <si>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</si>
  <si>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</si>
  <si>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</si>
  <si>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</si>
  <si>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</si>
  <si>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</si>
  <si>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</si>
  <si>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</si>
  <si>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</si>
  <si>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</si>
  <si>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</si>
  <si>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</si>
  <si>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</si>
  <si>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</si>
  <si>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</si>
  <si>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</si>
  <si>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</si>
  <si>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</si>
  <si>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</si>
  <si>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</si>
  <si>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</si>
  <si>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</si>
  <si>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</si>
  <si>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</si>
  <si>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</si>
  <si>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</si>
  <si>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</si>
  <si>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</si>
  <si>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</si>
  <si>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</si>
  <si>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</si>
  <si>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</si>
  <si>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</si>
  <si>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</si>
  <si>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</si>
  <si>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</si>
  <si>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</si>
  <si>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</si>
  <si>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</si>
  <si>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</si>
  <si>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</si>
  <si>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</si>
  <si>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</si>
  <si>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</si>
  <si>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</si>
  <si>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</si>
  <si>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</si>
  <si>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</si>
  <si>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</si>
  <si>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</si>
  <si>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</si>
  <si>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</si>
  <si>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</si>
  <si>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</si>
  <si>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</si>
  <si>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</si>
  <si>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</si>
  <si>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</si>
  <si>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</si>
  <si>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</si>
  <si>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</si>
  <si>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</si>
  <si>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</si>
  <si>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</si>
  <si>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</si>
  <si>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</si>
  <si>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</si>
  <si>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</si>
  <si>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</si>
  <si>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</si>
  <si>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</si>
  <si>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</si>
  <si>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</si>
  <si>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</si>
  <si>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</si>
  <si>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</si>
  <si>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</si>
  <si>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</si>
  <si>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</si>
  <si>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</si>
  <si>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</si>
  <si>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</si>
  <si>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</si>
  <si>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</si>
  <si>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</si>
  <si>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</si>
  <si>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</si>
  <si>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</si>
  <si>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</si>
  <si>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</si>
  <si>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</si>
  <si>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</si>
  <si>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</si>
  <si>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</si>
  <si>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</si>
  <si>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</si>
  <si>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</si>
  <si>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</si>
  <si>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</si>
  <si>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</si>
  <si>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</si>
  <si>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</si>
  <si>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</si>
  <si>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</si>
  <si>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</si>
  <si>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</si>
  <si>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</si>
  <si>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</si>
  <si>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</si>
  <si>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</si>
  <si>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</si>
  <si>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</si>
  <si>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</si>
  <si>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</si>
  <si>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</si>
  <si>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</si>
  <si>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</si>
  <si>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</si>
  <si>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</si>
  <si>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</si>
  <si>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</si>
  <si>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</si>
  <si>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</si>
  <si>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</si>
  <si>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</si>
  <si>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</si>
  <si>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</si>
  <si>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</si>
  <si>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</si>
  <si>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</si>
  <si>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</si>
  <si>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</si>
  <si>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</si>
  <si>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</si>
  <si>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</si>
  <si>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</si>
  <si>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</si>
  <si>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</si>
  <si>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</si>
  <si>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</si>
  <si>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</si>
  <si>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</si>
  <si>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</si>
  <si>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</si>
  <si>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</si>
  <si>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</si>
  <si>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</si>
  <si>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</si>
  <si>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</si>
  <si>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</si>
  <si>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</si>
  <si>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</si>
  <si>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</si>
  <si>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</si>
  <si>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</si>
  <si>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</si>
  <si>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</si>
  <si>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</si>
  <si>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</si>
  <si>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</si>
  <si>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</si>
  <si>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</si>
  <si>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</si>
  <si>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</si>
  <si>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</si>
  <si>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</si>
  <si>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</si>
  <si>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</si>
  <si>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</si>
  <si>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</si>
  <si>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</si>
  <si>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</si>
  <si>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</si>
  <si>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</si>
  <si>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</si>
  <si>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</si>
  <si>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</si>
  <si>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</si>
  <si>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</si>
  <si>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</si>
  <si>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</si>
  <si>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</si>
  <si>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</si>
  <si>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</si>
  <si>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</si>
  <si>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</si>
  <si>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</si>
  <si>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</si>
  <si>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</si>
  <si>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</si>
  <si>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</si>
  <si>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</si>
  <si>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</si>
  <si>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</si>
  <si>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</si>
  <si>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</si>
  <si>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</si>
  <si>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</si>
  <si>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</si>
  <si>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</si>
  <si>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</si>
  <si>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</si>
  <si>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</si>
  <si>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</si>
  <si>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</si>
  <si>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</si>
  <si>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</si>
  <si>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</si>
  <si>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</si>
  <si>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</si>
  <si>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</si>
  <si>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</si>
  <si>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</si>
  <si>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</si>
  <si>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</si>
  <si>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</si>
  <si>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</si>
  <si>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</si>
  <si>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</si>
  <si>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</si>
  <si>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</si>
  <si>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</si>
  <si>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</si>
  <si>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</si>
  <si>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</si>
  <si>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</si>
  <si>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</si>
  <si>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</si>
  <si>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</si>
  <si>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</si>
  <si>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</si>
  <si>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</si>
  <si>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</si>
  <si>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</si>
  <si>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</si>
  <si>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</si>
  <si>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</si>
  <si>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</si>
  <si>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</si>
  <si>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</si>
  <si>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</si>
  <si>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</si>
  <si>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</si>
  <si>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</si>
  <si>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</si>
  <si>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</si>
  <si>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</si>
  <si>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</si>
  <si>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</si>
  <si>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</si>
  <si>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</si>
  <si>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</si>
  <si>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</si>
  <si>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</si>
  <si>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</si>
  <si>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</si>
  <si>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</si>
  <si>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</si>
  <si>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</si>
  <si>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</si>
  <si>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</si>
  <si>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</si>
  <si>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</si>
  <si>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</si>
  <si>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</si>
  <si>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</si>
  <si>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</si>
  <si>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</si>
  <si>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</si>
  <si>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</si>
  <si>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</si>
  <si>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</si>
  <si>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</si>
  <si>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</si>
  <si>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</si>
  <si>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</si>
  <si>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</si>
  <si>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</si>
  <si>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</si>
  <si>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</si>
  <si>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</si>
  <si>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</si>
  <si>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</si>
  <si>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</si>
  <si>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</si>
  <si>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</si>
  <si>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</si>
  <si>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</si>
  <si>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</si>
  <si>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</si>
  <si>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</si>
  <si>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</si>
  <si>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</si>
  <si>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</si>
  <si>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</si>
  <si>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</si>
  <si>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</si>
  <si>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</si>
  <si>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</si>
  <si>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</si>
  <si>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</si>
  <si>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</si>
  <si>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</si>
  <si>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</si>
  <si>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</si>
  <si>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</si>
  <si>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</si>
  <si>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</si>
  <si>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</si>
  <si>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</si>
  <si>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</si>
  <si>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</si>
  <si>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</si>
  <si>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</si>
  <si>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</si>
  <si>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</si>
  <si>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</si>
  <si>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</si>
  <si>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</si>
  <si>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</si>
  <si>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</si>
  <si>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</si>
  <si>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</si>
  <si>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</si>
  <si>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</si>
  <si>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</si>
  <si>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</si>
  <si>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</si>
  <si>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</si>
  <si>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</si>
  <si>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</si>
  <si>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</si>
  <si>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</si>
  <si>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</si>
  <si>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</si>
  <si>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</si>
  <si>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</si>
  <si>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</si>
  <si>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</si>
  <si>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</si>
  <si>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</si>
  <si>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</si>
  <si>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</si>
  <si>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</si>
  <si>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</si>
  <si>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</si>
  <si>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</si>
  <si>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</si>
  <si>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</si>
  <si>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</si>
  <si>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</si>
  <si>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</si>
  <si>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</si>
  <si>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</si>
  <si>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</si>
  <si>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</si>
  <si>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</si>
  <si>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</si>
  <si>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</si>
  <si>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</si>
  <si>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</si>
  <si>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</si>
  <si>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</si>
  <si>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</si>
  <si>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</si>
  <si>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</si>
  <si>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</si>
  <si>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</si>
  <si>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</si>
  <si>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</si>
  <si>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</si>
  <si>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</si>
  <si>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</si>
  <si>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</si>
  <si>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</si>
  <si>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</si>
  <si>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</si>
  <si>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</si>
  <si>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</si>
  <si>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</si>
  <si>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</si>
  <si>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</si>
  <si>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</si>
  <si>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</si>
  <si>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</si>
  <si>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</si>
  <si>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</si>
  <si>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</si>
  <si>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</si>
  <si>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</si>
  <si>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</si>
  <si>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</si>
  <si>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</si>
  <si>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</si>
  <si>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</si>
  <si>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</si>
  <si>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</si>
  <si>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</si>
  <si>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</si>
  <si>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</si>
  <si>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</si>
  <si>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</si>
  <si>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</si>
  <si>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</si>
  <si>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</si>
  <si>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</si>
  <si>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</si>
  <si>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</si>
  <si>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</si>
  <si>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</si>
  <si>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</si>
  <si>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</si>
  <si>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</si>
  <si>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</si>
  <si>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</si>
  <si>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</si>
  <si>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</si>
  <si>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</si>
  <si>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</si>
  <si>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</si>
  <si>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</si>
  <si>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</si>
  <si>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</si>
  <si>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</si>
  <si>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</si>
  <si>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</si>
  <si>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</si>
  <si>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</si>
  <si>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</si>
  <si>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</si>
  <si>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</si>
  <si>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</si>
  <si>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</si>
  <si>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</si>
  <si>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</si>
  <si>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</si>
  <si>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</si>
  <si>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</si>
  <si>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</si>
  <si>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</si>
  <si>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</si>
  <si>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</si>
  <si>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</si>
  <si>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</si>
  <si>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</si>
  <si>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</si>
  <si>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</si>
  <si>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</si>
  <si>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</si>
  <si>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</si>
  <si>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</si>
  <si>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</si>
  <si>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</si>
  <si>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</si>
  <si>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</si>
  <si>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</si>
  <si>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</si>
  <si>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</si>
  <si>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</si>
  <si>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</si>
  <si>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</si>
  <si>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</si>
  <si>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</si>
  <si>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</si>
  <si>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</si>
  <si>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</si>
  <si>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</si>
  <si>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</si>
  <si>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</si>
  <si>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</si>
  <si>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</si>
  <si>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</si>
  <si>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</si>
  <si>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</si>
  <si>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</si>
  <si>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</si>
  <si>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</si>
  <si>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</si>
  <si>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</si>
  <si>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</si>
  <si>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</si>
  <si>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</si>
  <si>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</si>
  <si>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</si>
  <si>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</si>
  <si>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</si>
  <si>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</si>
  <si>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</si>
  <si>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</si>
  <si>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</si>
  <si>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</si>
  <si>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</si>
  <si>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</si>
  <si>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</si>
  <si>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</si>
  <si>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</si>
  <si>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</si>
  <si>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</si>
  <si>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</si>
  <si>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</si>
  <si>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</si>
  <si>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</si>
  <si>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</si>
  <si>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</si>
  <si>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</si>
  <si>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</si>
  <si>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</si>
  <si>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</si>
  <si>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</si>
  <si>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</si>
  <si>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</si>
  <si>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</si>
  <si>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</si>
  <si>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</si>
  <si>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</si>
  <si>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</si>
  <si>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</si>
  <si>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</si>
  <si>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</si>
  <si>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</si>
  <si>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</si>
  <si>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</si>
  <si>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</si>
  <si>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</si>
  <si>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</si>
  <si>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</si>
  <si>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</si>
  <si>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</si>
  <si>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</si>
  <si>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</si>
  <si>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</si>
  <si>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</si>
  <si>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</si>
  <si>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</si>
  <si>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</si>
  <si>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</si>
  <si>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</si>
  <si>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</si>
  <si>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</si>
  <si>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</si>
  <si>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</si>
  <si>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</si>
  <si>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</si>
  <si>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</si>
  <si>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</si>
  <si>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</si>
  <si>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</si>
  <si>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</si>
  <si>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</si>
  <si>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</si>
  <si>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</si>
  <si>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</si>
  <si>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</si>
  <si>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</si>
  <si>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</si>
  <si>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</si>
  <si>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</si>
  <si>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</si>
  <si>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</si>
  <si>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</si>
  <si>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</si>
  <si>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</si>
  <si>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</si>
  <si>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</si>
  <si>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</si>
  <si>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</si>
  <si>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</si>
  <si>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</si>
  <si>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</si>
  <si>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</si>
  <si>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</si>
  <si>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</si>
  <si>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</si>
  <si>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</si>
  <si>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</si>
  <si>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</si>
  <si>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</si>
  <si>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</si>
  <si>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</si>
  <si>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</si>
  <si>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</si>
  <si>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</si>
  <si>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</si>
  <si>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</si>
  <si>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</si>
  <si>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</si>
  <si>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</si>
  <si>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</si>
  <si>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</si>
  <si>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</si>
  <si>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</si>
  <si>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</si>
  <si>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</si>
  <si>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</si>
  <si>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</si>
  <si>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</si>
  <si>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</si>
  <si>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</si>
  <si>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</si>
  <si>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</si>
  <si>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</si>
  <si>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</si>
  <si>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</si>
  <si>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</si>
  <si>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</si>
  <si>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</si>
  <si>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</si>
  <si>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</si>
  <si>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</si>
  <si>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</si>
  <si>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</si>
  <si>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</si>
  <si>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</si>
  <si>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</si>
  <si>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</si>
  <si>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</si>
  <si>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</si>
  <si>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</si>
  <si>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</si>
  <si>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</si>
  <si>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</si>
  <si>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</si>
  <si>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</si>
  <si>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</si>
  <si>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</si>
  <si>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</si>
  <si>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</si>
  <si>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</si>
  <si>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</si>
  <si>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</si>
  <si>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</si>
  <si>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</si>
  <si>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</si>
  <si>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</si>
  <si>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</si>
  <si>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</si>
  <si>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</si>
  <si>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</si>
  <si>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</si>
  <si>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</si>
  <si>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</si>
  <si>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</si>
  <si>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</si>
  <si>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</si>
  <si>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</si>
  <si>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</si>
  <si>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</si>
  <si>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</si>
  <si>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</si>
  <si>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</si>
  <si>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</si>
  <si>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</si>
  <si>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</si>
  <si>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</si>
  <si>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</si>
  <si>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</si>
  <si>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</si>
  <si>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</si>
  <si>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</si>
  <si>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</si>
  <si>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</si>
  <si>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</si>
  <si>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</si>
  <si>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</si>
  <si>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</si>
  <si>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</si>
  <si>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</si>
  <si>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</si>
  <si>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</si>
  <si>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</si>
  <si>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</si>
  <si>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</si>
  <si>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</si>
  <si>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</si>
  <si>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</si>
  <si>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</si>
  <si>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</si>
  <si>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</si>
  <si>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</si>
  <si>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</si>
  <si>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</si>
  <si>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</si>
  <si>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</si>
  <si>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</si>
  <si>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</si>
  <si>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</si>
  <si>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</si>
  <si>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</si>
  <si>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</si>
  <si>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</si>
  <si>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</si>
  <si>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</si>
  <si>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</si>
  <si>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</si>
  <si>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</si>
  <si>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</si>
  <si>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</si>
  <si>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</si>
  <si>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</si>
  <si>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</si>
  <si>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</si>
  <si>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</si>
  <si>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</si>
  <si>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</si>
  <si>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</si>
  <si>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</si>
  <si>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</si>
  <si>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</si>
  <si>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</si>
  <si>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</si>
  <si>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</si>
  <si>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</si>
  <si>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</si>
  <si>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</si>
  <si>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</si>
  <si>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</si>
  <si>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</si>
  <si>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</si>
  <si>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</si>
  <si>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</si>
  <si>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</si>
  <si>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</si>
  <si>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</si>
  <si>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</si>
  <si>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</si>
  <si>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</si>
  <si>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</si>
  <si>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</si>
  <si>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</si>
  <si>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</si>
  <si>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</si>
  <si>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</si>
  <si>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</si>
  <si>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</si>
  <si>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</si>
  <si>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</si>
  <si>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</si>
  <si>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</si>
  <si>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</si>
  <si>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</si>
  <si>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</si>
  <si>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</si>
  <si>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</si>
  <si>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</si>
  <si>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</si>
  <si>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</si>
  <si>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</si>
  <si>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</si>
  <si>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</si>
  <si>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</si>
  <si>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</si>
  <si>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</si>
  <si>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</si>
  <si>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</si>
  <si>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</si>
  <si>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</si>
  <si>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</si>
  <si>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</si>
  <si>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</si>
  <si>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</si>
  <si>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</si>
  <si>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</si>
  <si>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</si>
  <si>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</si>
  <si>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</si>
  <si>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</si>
  <si>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</si>
  <si>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</si>
  <si>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</si>
  <si>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</si>
  <si>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</si>
  <si>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</si>
  <si>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</si>
  <si>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</si>
  <si>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</si>
  <si>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</si>
  <si>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</si>
  <si>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</si>
  <si>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</si>
  <si>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</si>
  <si>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</si>
  <si>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</si>
  <si>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</si>
  <si>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</si>
  <si>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</si>
  <si>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</si>
  <si>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</si>
  <si>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</si>
  <si>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</si>
  <si>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</si>
  <si>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</si>
  <si>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</si>
  <si>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</si>
  <si>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</si>
  <si>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</si>
  <si>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</si>
  <si>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</si>
  <si>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</si>
  <si>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</si>
  <si>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</si>
  <si>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</si>
  <si>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</si>
  <si>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</si>
  <si>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</si>
  <si>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</si>
  <si>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</si>
  <si>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</si>
  <si>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</si>
  <si>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</si>
  <si>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</si>
  <si>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</si>
  <si>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</si>
  <si>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</si>
  <si>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</si>
  <si>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</si>
  <si>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</si>
  <si>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</si>
  <si>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</si>
  <si>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</si>
  <si>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</si>
  <si>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</si>
  <si>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</si>
  <si>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</si>
  <si>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</si>
  <si>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</si>
  <si>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</si>
  <si>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</si>
  <si>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</si>
  <si>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</si>
  <si>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</si>
  <si>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</si>
  <si>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</si>
  <si>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</si>
  <si>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</si>
  <si>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</si>
  <si>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</si>
  <si>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</si>
  <si>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</si>
  <si>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</si>
  <si>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</si>
  <si>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</si>
  <si>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</si>
  <si>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</si>
  <si>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</si>
  <si>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</si>
  <si>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</si>
  <si>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</si>
  <si>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</si>
  <si>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</si>
  <si>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</si>
  <si>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</si>
  <si>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</si>
  <si>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</si>
  <si>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</si>
  <si>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</si>
  <si>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</si>
  <si>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</si>
  <si>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</si>
  <si>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</si>
  <si>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</si>
  <si>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</si>
  <si>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</si>
  <si>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</si>
  <si>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</si>
  <si>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</si>
  <si>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</si>
  <si>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</si>
  <si>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</si>
  <si>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</si>
  <si>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</si>
  <si>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</si>
  <si>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</si>
  <si>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</si>
  <si>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</si>
  <si>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</si>
  <si>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</si>
  <si>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</si>
  <si>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</si>
  <si>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</si>
  <si>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</si>
  <si>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</si>
  <si>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</si>
  <si>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</si>
  <si>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</si>
  <si>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</si>
  <si>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</si>
  <si>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</si>
  <si>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</si>
  <si>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</si>
  <si>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</si>
  <si>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</si>
  <si>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</si>
  <si>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</si>
  <si>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</si>
  <si>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</si>
  <si>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</si>
  <si>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</si>
  <si>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</si>
  <si>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</si>
  <si>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</si>
  <si>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</si>
  <si>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</si>
  <si>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</si>
  <si>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</si>
  <si>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</si>
  <si>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</si>
  <si>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</si>
  <si>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</si>
  <si>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</si>
  <si>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</si>
  <si>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</si>
  <si>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</si>
  <si>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</si>
  <si>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</si>
  <si>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</si>
  <si>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</si>
  <si>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</si>
  <si>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</si>
  <si>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</si>
  <si>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</si>
  <si>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</si>
  <si>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</si>
  <si>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</si>
  <si>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</si>
  <si>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</si>
  <si>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</si>
  <si>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</si>
  <si>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</si>
  <si>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</si>
  <si>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</si>
  <si>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</si>
  <si>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</si>
  <si>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</si>
  <si>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</si>
  <si>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</si>
  <si>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</si>
  <si>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</si>
  <si>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</si>
  <si>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</si>
  <si>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</si>
  <si>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</si>
  <si>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</si>
  <si>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</si>
  <si>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</si>
  <si>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</si>
  <si>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</si>
  <si>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</si>
  <si>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</si>
  <si>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</si>
  <si>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</si>
  <si>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</si>
  <si>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</si>
  <si>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</si>
  <si>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</si>
  <si>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</si>
  <si>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</si>
  <si>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</si>
  <si>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</si>
  <si>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</si>
  <si>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</si>
  <si>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</si>
  <si>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</si>
  <si>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</si>
  <si>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</si>
  <si>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</si>
  <si>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</si>
  <si>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</si>
  <si>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</si>
  <si>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</si>
  <si>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</si>
  <si>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</si>
  <si>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</si>
  <si>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</si>
  <si>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</si>
  <si>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</si>
  <si>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</si>
  <si>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</si>
  <si>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</si>
  <si>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</si>
  <si>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</si>
  <si>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</si>
  <si>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</si>
  <si>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</si>
  <si>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</si>
  <si>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</si>
  <si>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</si>
  <si>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</si>
  <si>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</si>
  <si>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</si>
  <si>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</si>
  <si>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</si>
  <si>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</si>
  <si>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</si>
  <si>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</si>
  <si>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</si>
  <si>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</si>
  <si>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</si>
  <si>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</si>
  <si>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</si>
  <si>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</si>
  <si>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</si>
  <si>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</si>
  <si>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</si>
  <si>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</si>
  <si>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</si>
  <si>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</si>
  <si>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</si>
  <si>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</si>
  <si>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</si>
  <si>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</si>
  <si>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</si>
  <si>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</si>
  <si>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</si>
  <si>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</si>
  <si>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</si>
  <si>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</si>
  <si>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</si>
  <si>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</si>
  <si>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</si>
  <si>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</si>
  <si>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</si>
  <si>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</si>
  <si>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</si>
  <si>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</si>
  <si>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</si>
  <si>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</si>
  <si>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</si>
  <si>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</si>
  <si>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</si>
  <si>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</si>
  <si>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</si>
  <si>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</si>
  <si>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</si>
  <si>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</si>
  <si>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</si>
  <si>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</si>
  <si>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</si>
  <si>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</si>
  <si>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</si>
  <si>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</si>
  <si>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</si>
  <si>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</si>
  <si>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</si>
  <si>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</si>
  <si>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</si>
  <si>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</si>
  <si>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</si>
  <si>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</si>
  <si>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</si>
  <si>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</si>
  <si>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</si>
  <si>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</si>
  <si>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</si>
  <si>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</si>
  <si>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</si>
  <si>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</si>
  <si>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</si>
  <si>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</si>
  <si>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</si>
  <si>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</si>
  <si>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</si>
  <si>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</si>
  <si>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</si>
  <si>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</si>
  <si>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</si>
  <si>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</si>
  <si>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</si>
  <si>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</si>
  <si>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</si>
  <si>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</si>
  <si>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</si>
  <si>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</si>
  <si>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</si>
  <si>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</si>
  <si>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</si>
  <si>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</si>
  <si>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</si>
  <si>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</si>
  <si>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</si>
  <si>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</si>
  <si>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</si>
  <si>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</si>
  <si>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</si>
  <si>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</si>
  <si>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</si>
  <si>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</si>
  <si>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</si>
  <si>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</si>
  <si>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</si>
  <si>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</si>
  <si>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</si>
  <si>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</si>
  <si>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</si>
  <si>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</si>
  <si>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</si>
  <si>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</si>
  <si>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</si>
  <si>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</si>
  <si>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</si>
  <si>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</si>
  <si>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</si>
  <si>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</si>
  <si>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</si>
  <si>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</si>
  <si>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</si>
  <si>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</si>
  <si>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</si>
  <si>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</si>
  <si>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</si>
  <si>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</si>
  <si>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</si>
  <si>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</si>
  <si>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</si>
  <si>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</si>
  <si>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</si>
  <si>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</si>
  <si>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</si>
  <si>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</si>
  <si>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</si>
  <si>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</si>
  <si>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</si>
  <si>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</si>
  <si>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</si>
  <si>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</si>
  <si>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</si>
  <si>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</si>
  <si>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</si>
  <si>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</si>
  <si>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</si>
  <si>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</si>
  <si>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</si>
  <si>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</si>
  <si>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</si>
  <si>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</si>
  <si>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</si>
  <si>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</si>
  <si>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</si>
  <si>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</si>
  <si>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</si>
  <si>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</si>
  <si>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</si>
  <si>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</si>
  <si>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</si>
  <si>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</si>
  <si>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</si>
  <si>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</si>
  <si>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</si>
  <si>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</si>
  <si>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</si>
  <si>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</si>
  <si>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</si>
  <si>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</si>
  <si>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</si>
  <si>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</si>
  <si>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</si>
  <si>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</si>
  <si>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</si>
  <si>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</si>
  <si>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</si>
  <si>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</si>
  <si>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</si>
  <si>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</si>
  <si>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</si>
  <si>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</si>
  <si>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</si>
  <si>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</si>
  <si>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</si>
  <si>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</si>
  <si>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</si>
  <si>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</si>
  <si>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</si>
  <si>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</si>
  <si>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</si>
  <si>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</si>
  <si>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</si>
  <si>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</si>
  <si>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</si>
  <si>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</si>
  <si>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</si>
  <si>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</si>
  <si>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</si>
  <si>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</si>
  <si>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</si>
  <si>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</si>
  <si>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</si>
  <si>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</si>
  <si>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</si>
  <si>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</si>
  <si>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</si>
  <si>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</si>
  <si>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</si>
  <si>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</si>
  <si>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</si>
  <si>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</si>
  <si>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</si>
  <si>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</si>
  <si>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</si>
  <si>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</si>
  <si>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</si>
  <si>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</si>
  <si>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</si>
  <si>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</si>
  <si>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</si>
  <si>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</si>
  <si>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</si>
  <si>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</si>
  <si>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</si>
  <si>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</si>
  <si>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</si>
  <si>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</si>
  <si>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</si>
  <si>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</si>
  <si>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</si>
  <si>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</si>
  <si>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</si>
  <si>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</si>
  <si>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</si>
  <si>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</si>
  <si>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</si>
  <si>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</si>
  <si>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</si>
  <si>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</si>
  <si>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</si>
  <si>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</si>
  <si>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</si>
  <si>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</si>
  <si>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</si>
  <si>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</si>
  <si>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</si>
  <si>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</si>
  <si>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</si>
  <si>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</si>
  <si>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</si>
  <si>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</si>
  <si>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</si>
  <si>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</si>
  <si>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</si>
  <si>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</si>
  <si>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</si>
  <si>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</si>
  <si>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</si>
  <si>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</si>
  <si>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</si>
  <si>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</si>
  <si>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</si>
  <si>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</si>
  <si>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</si>
  <si>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</si>
  <si>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</si>
  <si>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</si>
  <si>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</si>
  <si>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</si>
  <si>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</si>
  <si>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</si>
  <si>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</si>
  <si>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</si>
  <si>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</si>
  <si>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</si>
  <si>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</si>
  <si>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</si>
  <si>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</si>
  <si>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</si>
  <si>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</si>
  <si>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</si>
  <si>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</si>
  <si>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</si>
  <si>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</si>
  <si>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</si>
  <si>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</si>
  <si>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</si>
  <si>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</si>
  <si>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</si>
  <si>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</si>
  <si>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</si>
  <si>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</si>
  <si>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</si>
  <si>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</si>
  <si>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</si>
  <si>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</si>
  <si>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</si>
  <si>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</si>
  <si>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</si>
  <si>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</si>
  <si>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</si>
  <si>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</si>
  <si>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</si>
  <si>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</si>
  <si>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</si>
  <si>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</si>
  <si>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</si>
  <si>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</si>
  <si>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</si>
  <si>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</si>
  <si>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</si>
  <si>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</si>
  <si>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</si>
  <si>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</si>
  <si>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</si>
  <si>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</si>
  <si>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</si>
  <si>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</si>
  <si>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</si>
  <si>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</si>
  <si>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</si>
  <si>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</si>
  <si>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</si>
  <si>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</si>
  <si>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</si>
  <si>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</si>
  <si>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</si>
  <si>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</si>
  <si>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</si>
  <si>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</si>
  <si>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</si>
  <si>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</si>
  <si>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</si>
  <si>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</si>
  <si>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</si>
  <si>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</si>
  <si>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</si>
  <si>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</si>
  <si>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</si>
  <si>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</si>
  <si>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</si>
  <si>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</si>
  <si>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</si>
  <si>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</si>
  <si>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</si>
  <si>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</si>
  <si>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</si>
  <si>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</si>
  <si>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</si>
  <si>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</si>
  <si>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</si>
  <si>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</si>
  <si>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</si>
  <si>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</si>
  <si>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</si>
  <si>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</si>
  <si>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</si>
  <si>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</si>
  <si>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</si>
  <si>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</si>
  <si>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</si>
  <si>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</si>
  <si>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</si>
  <si>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</si>
  <si>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</si>
  <si>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</si>
  <si>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</si>
  <si>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</si>
  <si>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</si>
  <si>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</si>
  <si>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</si>
  <si>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</si>
  <si>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</si>
  <si>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</si>
  <si>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</si>
  <si>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</si>
  <si>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</si>
  <si>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</si>
  <si>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</si>
  <si>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</si>
  <si>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</si>
  <si>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</si>
  <si>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</si>
  <si>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</si>
  <si>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</si>
  <si>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</si>
  <si>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</si>
  <si>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</si>
  <si>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</si>
  <si>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</si>
  <si>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</si>
  <si>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</si>
  <si>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</si>
  <si>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</si>
  <si>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</si>
  <si>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</si>
  <si>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</si>
  <si>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</si>
  <si>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</si>
  <si>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</si>
  <si>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</si>
  <si>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</si>
  <si>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</si>
  <si>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</si>
  <si>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</si>
  <si>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</si>
  <si>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</si>
  <si>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</si>
  <si>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</si>
  <si>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</si>
  <si>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</si>
  <si>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</si>
  <si>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</si>
  <si>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</si>
  <si>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</si>
  <si>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</si>
  <si>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</si>
  <si>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</si>
  <si>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</si>
  <si>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</si>
  <si>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</si>
  <si>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</si>
  <si>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</si>
  <si>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</si>
  <si>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</si>
  <si>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</si>
  <si>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</si>
  <si>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</si>
  <si>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</si>
  <si>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</si>
  <si>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</si>
  <si>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</si>
  <si>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</si>
  <si>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</si>
  <si>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</si>
  <si>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</si>
  <si>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</si>
  <si>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</si>
  <si>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</si>
  <si>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</si>
  <si>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</si>
  <si>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</si>
  <si>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</si>
  <si>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</si>
  <si>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</si>
  <si>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</si>
  <si>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</si>
  <si>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</si>
  <si>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</si>
  <si>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</si>
  <si>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</si>
  <si>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</si>
  <si>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</si>
  <si>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</si>
  <si>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</si>
  <si>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</si>
  <si>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</si>
  <si>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</si>
  <si>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</si>
  <si>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</si>
  <si>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</si>
  <si>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</si>
  <si>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</si>
  <si>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</si>
  <si>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</si>
  <si>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</si>
  <si>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</si>
  <si>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</si>
  <si>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</si>
  <si>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</si>
  <si>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</si>
  <si>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</si>
  <si>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</si>
  <si>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</si>
  <si>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</si>
  <si>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</si>
  <si>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</si>
  <si>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</si>
  <si>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</si>
  <si>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</si>
  <si>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</si>
  <si>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</si>
  <si>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</si>
  <si>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</si>
  <si>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</si>
  <si>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</si>
  <si>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</si>
  <si>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</si>
  <si>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</si>
  <si>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</si>
  <si>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</si>
  <si>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</si>
  <si>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</si>
  <si>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</si>
  <si>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</si>
  <si>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</si>
  <si>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</si>
  <si>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</si>
  <si>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</si>
  <si>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</si>
  <si>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</si>
  <si>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</si>
  <si>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</si>
  <si>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</si>
  <si>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</si>
  <si>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</si>
  <si>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</si>
  <si>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</si>
  <si>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</si>
  <si>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</si>
  <si>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</si>
  <si>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</si>
  <si>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</si>
  <si>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</si>
  <si>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</si>
  <si>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</si>
  <si>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</si>
  <si>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</si>
  <si>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</si>
  <si>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</si>
  <si>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</si>
  <si>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</si>
  <si>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</si>
  <si>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</si>
  <si>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</si>
  <si>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</si>
  <si>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</si>
  <si>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</si>
  <si>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</si>
  <si>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</si>
  <si>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</si>
  <si>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</si>
  <si>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</si>
  <si>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</si>
  <si>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</si>
  <si>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</si>
  <si>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</si>
  <si>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</si>
  <si>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</si>
  <si>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</si>
  <si>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</si>
  <si>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</si>
  <si>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</si>
  <si>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</si>
  <si>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</si>
  <si>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</si>
  <si>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</si>
  <si>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</si>
  <si>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</si>
  <si>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</si>
  <si>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</si>
  <si>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</si>
  <si>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</si>
  <si>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</si>
  <si>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</si>
  <si>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</si>
  <si>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</si>
  <si>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</si>
  <si>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</si>
  <si>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</si>
  <si>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</si>
  <si>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</si>
  <si>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</si>
  <si>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</si>
  <si>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</si>
  <si>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</si>
  <si>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</si>
  <si>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</si>
  <si>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</si>
  <si>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</si>
  <si>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</si>
  <si>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</si>
  <si>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</si>
  <si>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</si>
  <si>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</si>
  <si>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</si>
  <si>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</si>
  <si>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</si>
  <si>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</si>
  <si>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</si>
  <si>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</si>
  <si>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</si>
  <si>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</si>
  <si>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</si>
  <si>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</si>
  <si>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</si>
  <si>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</si>
  <si>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</si>
  <si>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</si>
  <si>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</si>
  <si>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</si>
  <si>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</si>
  <si>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</si>
  <si>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</si>
  <si>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</si>
  <si>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</si>
  <si>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</si>
  <si>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</si>
  <si>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</si>
  <si>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</si>
  <si>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</si>
  <si>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</si>
  <si>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</si>
  <si>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</si>
  <si>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</si>
  <si>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</si>
  <si>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</si>
  <si>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</si>
  <si>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</si>
  <si>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</si>
  <si>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</si>
  <si>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</si>
  <si>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</si>
  <si>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</si>
  <si>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</si>
  <si>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</si>
  <si>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</si>
  <si>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</si>
  <si>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</si>
  <si>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</si>
  <si>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</si>
  <si>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</si>
  <si>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</si>
  <si>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</si>
  <si>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</si>
  <si>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</si>
  <si>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</si>
  <si>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</si>
  <si>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</si>
  <si>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</si>
  <si>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</si>
  <si>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</si>
  <si>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</si>
  <si>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</si>
  <si>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</si>
  <si>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</si>
  <si>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</si>
  <si>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</si>
  <si>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</si>
  <si>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</si>
  <si>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</si>
  <si>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</si>
  <si>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</si>
  <si>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</si>
  <si>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</si>
  <si>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</si>
  <si>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</si>
  <si>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</si>
  <si>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</si>
  <si>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</si>
  <si>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</si>
  <si>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</si>
  <si>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</si>
  <si>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</si>
  <si>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</si>
  <si>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</si>
  <si>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</si>
  <si>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</si>
  <si>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</si>
  <si>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</si>
  <si>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</si>
  <si>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</si>
  <si>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</si>
  <si>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</si>
  <si>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</si>
  <si>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</si>
  <si>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</si>
  <si>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</si>
  <si>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</si>
  <si>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</si>
  <si>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</si>
  <si>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</si>
  <si>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</si>
  <si>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</si>
  <si>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</si>
  <si>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</si>
  <si>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</si>
  <si>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</si>
  <si>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</si>
  <si>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</si>
  <si>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</si>
  <si>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</si>
  <si>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</si>
  <si>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</si>
  <si>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</si>
  <si>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</si>
  <si>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</si>
  <si>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</si>
  <si>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</si>
  <si>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</si>
  <si>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</si>
  <si>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</si>
  <si>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</si>
  <si>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</si>
  <si>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</si>
  <si>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</si>
  <si>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</si>
  <si>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</si>
  <si>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</si>
  <si>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</si>
  <si>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</si>
  <si>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</si>
  <si>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</si>
  <si>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</si>
  <si>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</si>
  <si>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</si>
  <si>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</si>
  <si>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</si>
  <si>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</si>
  <si>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</si>
  <si>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</si>
  <si>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</si>
  <si>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</si>
  <si>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</si>
  <si>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</si>
  <si>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</si>
  <si>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</si>
  <si>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</si>
  <si>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</si>
  <si>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</si>
  <si>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</si>
  <si>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</si>
  <si>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</si>
  <si>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</si>
  <si>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</si>
  <si>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</si>
  <si>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</si>
  <si>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</si>
  <si>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</si>
  <si>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</si>
  <si>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</si>
  <si>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</si>
  <si>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</si>
  <si>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</si>
  <si>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</si>
  <si>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</si>
  <si>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</si>
  <si>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</si>
  <si>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</si>
  <si>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</si>
  <si>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</si>
  <si>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</si>
  <si>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</si>
  <si>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</si>
  <si>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</si>
  <si>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</si>
  <si>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</si>
  <si>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</si>
  <si>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</si>
  <si>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</si>
  <si>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</si>
  <si>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</si>
  <si>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</si>
  <si>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</si>
  <si>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</si>
  <si>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</si>
  <si>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</si>
  <si>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</si>
  <si>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</si>
  <si>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</si>
  <si>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</si>
  <si>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</si>
  <si>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</si>
  <si>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</si>
  <si>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</si>
  <si>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</si>
  <si>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</si>
  <si>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</si>
  <si>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</si>
  <si>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</si>
  <si>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</si>
  <si>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</si>
  <si>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</si>
  <si>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</si>
  <si>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</si>
  <si>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</si>
  <si>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</si>
  <si>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</si>
  <si>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</si>
  <si>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</si>
  <si>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</si>
  <si>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</si>
  <si>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</si>
  <si>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</si>
  <si>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</si>
  <si>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</si>
  <si>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</si>
  <si>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</si>
  <si>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</si>
  <si>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</si>
  <si>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</si>
  <si>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</si>
  <si>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</si>
  <si>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</si>
  <si>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</si>
  <si>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</si>
  <si>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</si>
  <si>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</si>
  <si>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</si>
  <si>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</si>
  <si>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</si>
  <si>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</si>
  <si>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</si>
  <si>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</si>
  <si>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</si>
  <si>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</si>
  <si>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</si>
  <si>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</si>
  <si>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</si>
  <si>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</si>
  <si>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</si>
  <si>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</si>
  <si>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</si>
  <si>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</si>
  <si>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</si>
  <si>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</si>
  <si>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</si>
  <si>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</si>
  <si>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</si>
  <si>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</si>
  <si>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</si>
  <si>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</si>
  <si>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</si>
  <si>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</si>
  <si>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</si>
  <si>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</si>
  <si>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</si>
  <si>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</si>
  <si>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</si>
  <si>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</si>
  <si>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</si>
  <si>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</si>
  <si>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</si>
  <si>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</si>
  <si>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</si>
  <si>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</si>
  <si>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</si>
  <si>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</si>
  <si>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</si>
  <si>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</si>
  <si>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</si>
  <si>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</si>
  <si>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</si>
  <si>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</si>
  <si>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</si>
  <si>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</si>
  <si>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</si>
  <si>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</si>
  <si>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</si>
  <si>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</si>
  <si>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</si>
  <si>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</si>
  <si>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</si>
  <si>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</si>
  <si>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</si>
  <si>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</si>
  <si>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</si>
  <si>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</si>
  <si>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</si>
  <si>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</si>
  <si>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</si>
  <si>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</si>
  <si>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</si>
  <si>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</si>
  <si>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</si>
  <si>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</si>
  <si>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</si>
  <si>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</si>
  <si>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</si>
  <si>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</si>
  <si>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</si>
  <si>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</si>
  <si>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</si>
  <si>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</si>
  <si>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</si>
  <si>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</si>
  <si>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</si>
  <si>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</si>
  <si>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</si>
  <si>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</si>
  <si>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</si>
  <si>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</si>
  <si>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</si>
  <si>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</si>
  <si>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</si>
  <si>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</si>
  <si>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</si>
  <si>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</si>
  <si>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</si>
  <si>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</si>
  <si>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</si>
  <si>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</si>
  <si>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</si>
  <si>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</si>
  <si>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</si>
  <si>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</si>
  <si>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</si>
  <si>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</si>
  <si>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</si>
  <si>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</si>
  <si>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</si>
  <si>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</si>
  <si>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</si>
  <si>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</si>
  <si>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</si>
  <si>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</si>
  <si>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</si>
  <si>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</si>
  <si>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</si>
  <si>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</si>
  <si>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</si>
  <si>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</si>
  <si>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</si>
  <si>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</si>
  <si>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</si>
  <si>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</si>
  <si>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</si>
  <si>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</si>
  <si>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</si>
  <si>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</si>
  <si>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</si>
  <si>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</si>
  <si>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</si>
  <si>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</si>
  <si>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</si>
  <si>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</si>
  <si>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</si>
  <si>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</si>
  <si>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</si>
  <si>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</si>
  <si>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</si>
  <si>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</si>
  <si>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</si>
  <si>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</si>
  <si>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</si>
  <si>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</si>
  <si>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</si>
  <si>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</si>
  <si>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</si>
  <si>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</si>
  <si>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</si>
  <si>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</si>
  <si>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</si>
  <si>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</si>
  <si>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</si>
  <si>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</si>
  <si>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</si>
  <si>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</si>
  <si>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</si>
  <si>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</si>
  <si>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</si>
  <si>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</si>
  <si>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</si>
  <si>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</si>
  <si>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</si>
  <si>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</si>
  <si>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</si>
  <si>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</si>
  <si>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</si>
  <si>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</si>
  <si>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</si>
  <si>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</si>
  <si>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</si>
  <si>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</si>
  <si>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</si>
  <si>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</si>
  <si>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</si>
  <si>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</si>
  <si>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</si>
  <si>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</si>
  <si>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</si>
  <si>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</si>
  <si>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</si>
  <si>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</si>
  <si>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</si>
  <si>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</si>
  <si>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</si>
  <si>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</si>
  <si>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</si>
  <si>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</si>
  <si>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</si>
  <si>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</si>
  <si>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</si>
  <si>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</si>
  <si>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</si>
  <si>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</si>
  <si>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</si>
  <si>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</si>
  <si>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</si>
  <si>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</si>
  <si>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</si>
  <si>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</si>
  <si>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</si>
  <si>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</si>
  <si>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</si>
  <si>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</si>
  <si>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</si>
  <si>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</si>
  <si>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</si>
  <si>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</si>
  <si>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</si>
  <si>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</si>
  <si>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</si>
  <si>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</si>
  <si>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</si>
  <si>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</si>
  <si>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</si>
  <si>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</si>
  <si>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</si>
  <si>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</si>
  <si>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</si>
  <si>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</si>
  <si>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</si>
  <si>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</si>
  <si>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</si>
  <si>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</si>
  <si>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</si>
  <si>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</si>
  <si>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</si>
  <si>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</si>
  <si>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</si>
  <si>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</si>
  <si>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</si>
  <si>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</si>
  <si>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</si>
  <si>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</si>
  <si>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</si>
  <si>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</si>
  <si>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</si>
  <si>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</si>
  <si>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</si>
  <si>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</si>
  <si>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</si>
  <si>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</si>
  <si>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</si>
  <si>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</si>
  <si>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</si>
  <si>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</si>
  <si>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</si>
  <si>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</si>
  <si>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</si>
  <si>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</si>
  <si>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</si>
  <si>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</si>
  <si>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</si>
  <si>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</si>
  <si>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</si>
  <si>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</si>
  <si>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</si>
  <si>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</si>
  <si>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</si>
  <si>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</si>
  <si>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</si>
  <si>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</si>
  <si>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</si>
  <si>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</si>
  <si>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</si>
  <si>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</si>
  <si>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</si>
  <si>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</si>
  <si>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</si>
  <si>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</si>
  <si>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</si>
  <si>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</si>
  <si>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</si>
  <si>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</si>
  <si>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</si>
  <si>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</si>
  <si>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</si>
  <si>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</si>
  <si>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</si>
  <si>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</si>
  <si>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</si>
  <si>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</si>
  <si>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</si>
  <si>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</si>
  <si>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</si>
  <si>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</si>
  <si>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</si>
  <si>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</si>
  <si>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</si>
  <si>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</si>
  <si>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</si>
  <si>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</si>
  <si>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</si>
  <si>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</si>
  <si>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</si>
  <si>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</si>
  <si>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</si>
  <si>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</si>
  <si>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</si>
  <si>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</si>
  <si>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</si>
  <si>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</si>
  <si>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</si>
  <si>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</si>
  <si>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</si>
  <si>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</si>
  <si>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</si>
  <si>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</si>
  <si>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</si>
  <si>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</si>
  <si>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</si>
  <si>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</si>
  <si>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</si>
  <si>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</si>
  <si>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</si>
  <si>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</si>
  <si>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</si>
  <si>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</si>
  <si>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</si>
  <si>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</si>
  <si>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</si>
  <si>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</si>
  <si>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</si>
  <si>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</si>
  <si>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</si>
  <si>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</si>
  <si>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</si>
  <si>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</si>
  <si>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</si>
  <si>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</si>
  <si>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</si>
  <si>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</si>
  <si>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</si>
  <si>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</si>
  <si>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</si>
  <si>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</si>
  <si>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</si>
  <si>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</si>
  <si>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</si>
  <si>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</si>
  <si>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</si>
  <si>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</si>
  <si>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</si>
  <si>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</si>
  <si>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</si>
  <si>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</si>
  <si>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</si>
  <si>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</si>
  <si>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</si>
  <si>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</si>
  <si>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</si>
  <si>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</si>
  <si>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</si>
  <si>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</si>
  <si>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</si>
  <si>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</si>
  <si>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</si>
  <si>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</si>
  <si>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</si>
  <si>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</si>
  <si>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</si>
  <si>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</si>
  <si>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</si>
  <si>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</si>
  <si>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</si>
  <si>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</si>
  <si>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</si>
  <si>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</si>
  <si>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</si>
  <si>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</si>
  <si>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</si>
  <si>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</si>
  <si>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</si>
  <si>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</si>
  <si>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</si>
  <si>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</si>
  <si>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</si>
  <si>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</si>
  <si>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</si>
  <si>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</si>
  <si>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</si>
  <si>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</si>
  <si>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</si>
  <si>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</si>
  <si>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</si>
  <si>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</si>
  <si>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</si>
  <si>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</si>
  <si>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</si>
  <si>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</si>
  <si>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</si>
  <si>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</si>
  <si>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</si>
  <si>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</si>
  <si>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</si>
  <si>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</si>
  <si>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</si>
  <si>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</si>
  <si>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</si>
  <si>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</si>
  <si>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</si>
  <si>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</si>
  <si>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</si>
  <si>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</si>
  <si>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</si>
  <si>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</si>
  <si>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</si>
  <si>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</si>
  <si>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</si>
  <si>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</si>
  <si>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</si>
  <si>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</si>
  <si>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</si>
  <si>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</si>
  <si>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</si>
  <si>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</si>
  <si>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</si>
  <si>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</si>
  <si>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</si>
  <si>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</si>
  <si>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</si>
  <si>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</si>
  <si>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</si>
  <si>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</si>
  <si>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</si>
  <si>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</si>
  <si>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</si>
  <si>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</si>
  <si>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</si>
  <si>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</si>
  <si>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</si>
  <si>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</si>
  <si>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</si>
  <si>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</si>
  <si>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</si>
  <si>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</si>
  <si>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</si>
  <si>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</si>
  <si>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</si>
  <si>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</si>
  <si>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</si>
  <si>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</si>
  <si>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</si>
  <si>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</si>
  <si>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</si>
  <si>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</si>
  <si>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</si>
  <si>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</si>
  <si>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</si>
  <si>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</si>
  <si>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</si>
  <si>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</si>
  <si>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</si>
  <si>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</si>
  <si>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</si>
  <si>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</si>
  <si>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</si>
  <si>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</si>
  <si>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</si>
  <si>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</si>
  <si>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</si>
  <si>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</si>
  <si>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</si>
  <si>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</si>
  <si>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</si>
  <si>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</si>
  <si>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</si>
  <si>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</si>
  <si>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</si>
  <si>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</si>
  <si>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</si>
  <si>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</si>
  <si>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</si>
  <si>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</si>
  <si>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</si>
  <si>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</si>
  <si>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</si>
  <si>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</si>
  <si>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</si>
  <si>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</si>
  <si>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</si>
  <si>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</si>
  <si>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</si>
  <si>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</si>
  <si>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</si>
  <si>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</si>
  <si>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</si>
  <si>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</si>
  <si>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</si>
  <si>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</si>
  <si>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</si>
  <si>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</si>
  <si>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</si>
  <si>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</si>
  <si>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</si>
  <si>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</si>
  <si>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</si>
  <si>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</si>
  <si>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</si>
  <si>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</si>
  <si>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</si>
  <si>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</si>
  <si>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</si>
  <si>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</si>
  <si>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</si>
  <si>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</si>
  <si>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</si>
  <si>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</si>
  <si>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</si>
  <si>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</si>
  <si>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</si>
  <si>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</si>
  <si>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</si>
  <si>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</si>
  <si>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</si>
  <si>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</si>
  <si>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</si>
  <si>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</si>
  <si>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</si>
  <si>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</si>
  <si>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</si>
  <si>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</si>
  <si>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</si>
  <si>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</si>
  <si>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</si>
  <si>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</si>
  <si>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</si>
  <si>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</si>
  <si>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</si>
  <si>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</si>
  <si>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</si>
  <si>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</si>
  <si>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</si>
  <si>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</si>
  <si>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</si>
  <si>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</si>
  <si>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</si>
  <si>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</si>
  <si>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</si>
  <si>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</si>
  <si>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</si>
  <si>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</si>
  <si>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</si>
  <si>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</si>
  <si>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</si>
  <si>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</si>
  <si>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</si>
  <si>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</si>
  <si>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</si>
  <si>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</si>
  <si>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</si>
  <si>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</si>
  <si>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</si>
  <si>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</si>
  <si>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</si>
  <si>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</si>
  <si>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</si>
  <si>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</si>
  <si>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</si>
  <si>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</si>
  <si>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</si>
  <si>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</si>
  <si>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</si>
  <si>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</si>
  <si>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</si>
  <si>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</si>
  <si>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</si>
  <si>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</si>
  <si>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</si>
  <si>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</si>
  <si>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</si>
  <si>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</si>
  <si>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</si>
  <si>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</si>
  <si>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</si>
  <si>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</si>
  <si>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</si>
  <si>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</si>
  <si>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</si>
  <si>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</si>
  <si>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</si>
  <si>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</si>
  <si>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</si>
  <si>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</si>
  <si>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</si>
  <si>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</si>
  <si>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</si>
  <si>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</si>
  <si>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</si>
  <si>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</si>
  <si>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</si>
  <si>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</si>
  <si>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</si>
  <si>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</si>
  <si>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</si>
  <si>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</si>
  <si>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</si>
  <si>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</si>
  <si>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</si>
  <si>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</si>
  <si>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</si>
  <si>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</si>
  <si>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</si>
  <si>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</si>
  <si>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</si>
  <si>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</si>
  <si>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</si>
  <si>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</si>
  <si>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</si>
  <si>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</si>
  <si>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</si>
  <si>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</si>
  <si>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</si>
  <si>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</si>
  <si>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</si>
  <si>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</si>
  <si>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</si>
  <si>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</si>
  <si>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</si>
  <si>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</si>
  <si>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</si>
  <si>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</si>
  <si>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</si>
  <si>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</si>
  <si>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</si>
  <si>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</si>
  <si>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</si>
  <si>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</si>
  <si>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</si>
  <si>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</si>
  <si>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</si>
  <si>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</si>
  <si>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</si>
  <si>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</si>
  <si>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</si>
  <si>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</si>
  <si>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</si>
  <si>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</si>
  <si>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</si>
  <si>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</si>
  <si>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</si>
  <si>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</si>
  <si>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</si>
  <si>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</si>
  <si>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</si>
  <si>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</si>
  <si>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</si>
  <si>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</si>
  <si>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</si>
  <si>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</si>
  <si>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</si>
  <si>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</si>
  <si>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</si>
  <si>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</si>
  <si>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</si>
  <si>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</si>
  <si>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</si>
  <si>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</si>
  <si>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</si>
  <si>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</si>
  <si>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</si>
  <si>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</si>
  <si>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</si>
  <si>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</si>
  <si>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</si>
  <si>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</si>
  <si>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</si>
  <si>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</si>
  <si>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</si>
  <si>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</si>
  <si>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</si>
  <si>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</si>
  <si>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</si>
  <si>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</si>
  <si>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</si>
  <si>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</si>
  <si>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</si>
  <si>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</si>
  <si>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</si>
  <si>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</si>
  <si>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</si>
  <si>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</si>
  <si>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</si>
  <si>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</si>
  <si>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</si>
  <si>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</si>
  <si>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</si>
  <si>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</si>
  <si>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</si>
  <si>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</si>
  <si>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</si>
  <si>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</si>
  <si>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</si>
  <si>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</si>
  <si>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</si>
  <si>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</si>
  <si>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</si>
  <si>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</si>
  <si>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</si>
  <si>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</si>
  <si>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</si>
  <si>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</si>
  <si>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</si>
  <si>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</si>
  <si>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</si>
  <si>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</si>
  <si>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</si>
  <si>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</si>
  <si>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</si>
  <si>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</si>
  <si>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</si>
  <si>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</si>
  <si>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</si>
  <si>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</si>
  <si>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</si>
  <si>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</si>
  <si>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</si>
  <si>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</si>
  <si>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</si>
  <si>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</si>
  <si>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</si>
  <si>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</si>
  <si>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</si>
  <si>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</si>
  <si>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</si>
  <si>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</si>
  <si>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</si>
  <si>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</si>
  <si>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</si>
  <si>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</si>
  <si>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</si>
  <si>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</si>
  <si>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</si>
  <si>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</si>
  <si>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</si>
  <si>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</si>
  <si>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</si>
  <si>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</si>
  <si>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</si>
  <si>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</si>
  <si>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</si>
  <si>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</si>
  <si>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</si>
  <si>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</si>
  <si>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</si>
  <si>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</si>
  <si>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</si>
  <si>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</si>
  <si>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</si>
  <si>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</si>
  <si>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</si>
  <si>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</si>
  <si>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</si>
  <si>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</si>
  <si>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</si>
  <si>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</si>
  <si>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</si>
  <si>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</si>
  <si>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</si>
  <si>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</si>
  <si>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</si>
  <si>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</si>
  <si>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</si>
  <si>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</si>
  <si>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</si>
  <si>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</si>
  <si>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</si>
  <si>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</si>
  <si>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</si>
  <si>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</si>
  <si>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</si>
  <si>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</si>
  <si>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</si>
  <si>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</si>
  <si>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</si>
  <si>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</si>
  <si>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</si>
  <si>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</si>
  <si>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</si>
  <si>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</si>
  <si>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</si>
  <si>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</si>
  <si>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</si>
  <si>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</si>
  <si>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</si>
  <si>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</si>
  <si>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</si>
  <si>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</si>
  <si>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</si>
  <si>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</si>
  <si>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</si>
  <si>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</si>
  <si>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</si>
  <si>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</si>
  <si>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</si>
  <si>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</si>
  <si>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</si>
  <si>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</si>
  <si>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</si>
  <si>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</si>
  <si>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</si>
  <si>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</si>
  <si>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</si>
  <si>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</si>
  <si>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</si>
  <si>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</si>
  <si>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</si>
  <si>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</si>
  <si>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</si>
  <si>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</si>
  <si>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</si>
  <si>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</si>
  <si>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</si>
  <si>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</si>
  <si>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</si>
  <si>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</si>
  <si>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</si>
  <si>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</si>
  <si>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</si>
  <si>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</si>
  <si>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</si>
  <si>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</si>
  <si>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</si>
  <si>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</si>
  <si>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</si>
  <si>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</si>
  <si>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</si>
  <si>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</si>
  <si>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</si>
  <si>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</si>
  <si>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</si>
  <si>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</si>
  <si>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</si>
  <si>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</si>
  <si>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</si>
  <si>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</si>
  <si>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</si>
  <si>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</si>
  <si>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</si>
  <si>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</si>
  <si>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</si>
  <si>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</si>
  <si>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</si>
  <si>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</si>
  <si>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</si>
  <si>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</si>
  <si>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</si>
  <si>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</si>
  <si>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</si>
  <si>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</si>
  <si>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</si>
  <si>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</si>
  <si>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</si>
  <si>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</si>
  <si>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</si>
  <si>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</si>
  <si>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</si>
  <si>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</si>
  <si>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</si>
  <si>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</si>
  <si>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</si>
  <si>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</si>
  <si>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</si>
  <si>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</si>
  <si>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</si>
  <si>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</si>
  <si>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</si>
  <si>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</si>
  <si>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</si>
  <si>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</si>
  <si>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</si>
  <si>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</si>
  <si>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</si>
  <si>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</si>
  <si>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</si>
  <si>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</si>
  <si>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</si>
  <si>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</si>
  <si>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</si>
  <si>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</si>
  <si>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</si>
  <si>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</si>
  <si>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</si>
  <si>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</si>
  <si>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</si>
  <si>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</si>
  <si>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</si>
  <si>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</si>
  <si>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</si>
  <si>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</si>
  <si>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</si>
  <si>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</si>
  <si>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</si>
  <si>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</si>
  <si>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</si>
  <si>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</si>
  <si>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</si>
  <si>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</si>
  <si>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</si>
  <si>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</si>
  <si>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</si>
  <si>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</si>
  <si>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</si>
  <si>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</si>
  <si>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</si>
  <si>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</si>
  <si>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</si>
  <si>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</si>
  <si>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</si>
  <si>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</si>
  <si>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</si>
  <si>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</si>
  <si>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</si>
  <si>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</si>
  <si>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</si>
  <si>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</si>
  <si>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</si>
  <si>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</si>
  <si>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</si>
  <si>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</si>
  <si>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</si>
  <si>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</si>
  <si>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</si>
  <si>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</si>
  <si>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</si>
  <si>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</si>
  <si>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</si>
  <si>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</si>
  <si>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</si>
  <si>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</si>
  <si>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</si>
  <si>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</si>
  <si>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</si>
  <si>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</si>
  <si>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</si>
  <si>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</si>
  <si>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</si>
  <si>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</si>
  <si>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</si>
  <si>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</si>
  <si>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</si>
  <si>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</si>
  <si>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</si>
  <si>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</si>
  <si>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</si>
  <si>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</si>
  <si>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</si>
  <si>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</si>
  <si>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</si>
  <si>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</si>
  <si>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</si>
  <si>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</si>
  <si>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</si>
  <si>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</si>
  <si>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</si>
  <si>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</si>
  <si>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</si>
  <si>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</si>
  <si>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</si>
  <si>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</si>
  <si>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</si>
  <si>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</si>
  <si>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</si>
  <si>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</si>
  <si>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</si>
  <si>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</si>
  <si>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</si>
  <si>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</si>
  <si>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</si>
  <si>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</si>
  <si>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</si>
  <si>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</si>
  <si>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</si>
  <si>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</si>
  <si>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</si>
  <si>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</si>
  <si>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</si>
  <si>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</si>
  <si>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</si>
  <si>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</si>
  <si>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</si>
  <si>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</si>
  <si>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</si>
  <si>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</si>
  <si>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</si>
  <si>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</si>
  <si>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</si>
  <si>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</si>
  <si>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</si>
  <si>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</si>
  <si>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</si>
  <si>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</si>
  <si>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</si>
  <si>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</si>
  <si>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</si>
  <si>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</si>
  <si>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</si>
  <si>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</si>
  <si>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</si>
  <si>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</si>
  <si>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</si>
  <si>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</si>
  <si>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</si>
  <si>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</si>
  <si>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</si>
  <si>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</si>
  <si>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</si>
  <si>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</si>
  <si>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</si>
  <si>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</si>
  <si>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</si>
  <si>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</si>
  <si>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</si>
  <si>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</si>
  <si>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</si>
  <si>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</si>
  <si>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</si>
  <si>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</si>
  <si>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</si>
  <si>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</si>
  <si>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</si>
  <si>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</si>
  <si>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</si>
  <si>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</si>
  <si>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</si>
  <si>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</si>
  <si>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</si>
  <si>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</si>
  <si>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</si>
  <si>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</si>
  <si>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</si>
  <si>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</si>
  <si>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</si>
  <si>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</si>
  <si>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</si>
  <si>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</si>
  <si>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</si>
  <si>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</si>
  <si>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</si>
  <si>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</si>
  <si>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</si>
  <si>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</si>
  <si>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</si>
  <si>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</si>
  <si>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</si>
  <si>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</si>
  <si>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</si>
  <si>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</si>
  <si>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</si>
  <si>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</si>
  <si>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</si>
  <si>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</si>
  <si>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</si>
  <si>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</si>
  <si>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</si>
  <si>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</si>
  <si>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</si>
  <si>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</si>
  <si>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</si>
  <si>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</si>
  <si>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</si>
  <si>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</si>
  <si>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</si>
  <si>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</si>
  <si>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</si>
  <si>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</si>
  <si>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</si>
  <si>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</si>
  <si>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</si>
  <si>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</si>
  <si>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</si>
  <si>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</si>
  <si>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</si>
  <si>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</si>
  <si>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</si>
  <si>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</si>
  <si>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</si>
  <si>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</si>
  <si>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</si>
  <si>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</si>
  <si>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</si>
  <si>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</si>
  <si>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</si>
  <si>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</si>
  <si>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</si>
  <si>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</si>
  <si>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</si>
  <si>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</si>
  <si>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</si>
  <si>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</si>
  <si>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</si>
  <si>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</si>
  <si>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</si>
  <si>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</si>
  <si>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</si>
  <si>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</si>
  <si>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</si>
  <si>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</si>
  <si>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</si>
  <si>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</si>
  <si>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</si>
  <si>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</si>
  <si>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</si>
  <si>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</si>
  <si>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</si>
  <si>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</si>
  <si>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</si>
  <si>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</si>
  <si>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</si>
  <si>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</si>
  <si>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</si>
  <si>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</si>
  <si>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</si>
  <si>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</si>
  <si>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</si>
  <si>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</si>
  <si>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</si>
  <si>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</si>
  <si>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</si>
  <si>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</si>
  <si>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</si>
  <si>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</si>
  <si>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</si>
  <si>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</si>
  <si>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</si>
  <si>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</si>
  <si>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</si>
  <si>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</si>
  <si>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</si>
  <si>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</si>
  <si>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</si>
  <si>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</si>
  <si>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</si>
  <si>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</si>
  <si>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</si>
  <si>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</si>
  <si>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</si>
  <si>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</si>
  <si>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</si>
  <si>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</si>
  <si>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</si>
  <si>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</si>
  <si>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</si>
  <si>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</si>
  <si>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</si>
  <si>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</si>
  <si>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</si>
  <si>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</si>
  <si>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</si>
  <si>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</si>
  <si>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</si>
  <si>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</si>
  <si>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</si>
  <si>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</si>
  <si>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</si>
  <si>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</si>
  <si>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</si>
  <si>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</si>
  <si>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</si>
  <si>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</si>
  <si>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</si>
  <si>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</si>
  <si>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</si>
  <si>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</si>
  <si>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</si>
  <si>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</si>
  <si>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</si>
  <si>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</si>
  <si>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</si>
  <si>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</si>
  <si>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</si>
  <si>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</si>
  <si>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</si>
  <si>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</si>
  <si>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</si>
  <si>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</si>
  <si>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</si>
  <si>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</si>
  <si>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</si>
  <si>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</si>
  <si>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</si>
  <si>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</si>
  <si>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</si>
  <si>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</si>
  <si>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</si>
  <si>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</si>
  <si>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</si>
  <si>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</si>
  <si>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</si>
  <si>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</si>
  <si>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</si>
  <si>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</si>
  <si>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</si>
  <si>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</si>
  <si>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</si>
  <si>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</si>
  <si>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</si>
  <si>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</si>
  <si>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</si>
  <si>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</si>
  <si>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</si>
  <si>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</si>
  <si>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</si>
  <si>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</si>
  <si>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</si>
  <si>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</si>
  <si>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</si>
  <si>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</si>
  <si>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</si>
  <si>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</si>
  <si>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</si>
  <si>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</si>
  <si>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</si>
  <si>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</si>
  <si>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</si>
  <si>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</si>
  <si>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</si>
  <si>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</si>
  <si>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</si>
  <si>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</si>
  <si>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</si>
  <si>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</si>
  <si>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</si>
  <si>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</si>
  <si>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</si>
  <si>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</si>
  <si>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</si>
  <si>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</si>
  <si>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</si>
  <si>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</si>
  <si>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</si>
  <si>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</si>
  <si>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</si>
  <si>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</si>
  <si>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</si>
  <si>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</si>
  <si>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</si>
  <si>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</si>
  <si>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</si>
  <si>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</si>
  <si>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</si>
  <si>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</si>
  <si>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</si>
  <si>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</si>
  <si>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</si>
  <si>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</si>
  <si>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</si>
  <si>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</si>
  <si>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</si>
  <si>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</si>
  <si>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</si>
  <si>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</si>
  <si>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</si>
  <si>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</si>
  <si>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</si>
  <si>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</si>
  <si>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</si>
  <si>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</si>
  <si>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</si>
  <si>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</si>
  <si>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</si>
  <si>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</si>
  <si>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</si>
  <si>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</si>
  <si>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</si>
  <si>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</si>
  <si>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</si>
  <si>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</si>
  <si>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</si>
  <si>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</si>
  <si>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</si>
  <si>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</si>
  <si>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</si>
  <si>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</si>
  <si>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</si>
  <si>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</si>
  <si>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</si>
  <si>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</si>
  <si>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</si>
  <si>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</si>
  <si>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</si>
  <si>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</si>
  <si>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</si>
  <si>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</si>
  <si>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</si>
  <si>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</si>
  <si>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</si>
  <si>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</si>
  <si>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</si>
  <si>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</si>
  <si>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</si>
  <si>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</si>
  <si>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</si>
  <si>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</si>
  <si>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</si>
  <si>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</si>
  <si>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</si>
  <si>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</si>
  <si>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</si>
  <si>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</si>
  <si>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</si>
  <si>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</si>
  <si>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</si>
  <si>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</si>
  <si>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</si>
  <si>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</si>
  <si>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</si>
  <si>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</si>
  <si>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</si>
  <si>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</si>
  <si>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</si>
  <si>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</si>
  <si>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</si>
  <si>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</si>
  <si>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</si>
  <si>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</si>
  <si>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</si>
  <si>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</si>
  <si>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</si>
  <si>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</si>
  <si>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</si>
  <si>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</si>
  <si>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</si>
  <si>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</si>
  <si>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</si>
  <si>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</si>
  <si>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</si>
  <si>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</si>
  <si>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</si>
  <si>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</si>
  <si>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</si>
  <si>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</si>
  <si>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</si>
  <si>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</si>
  <si>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</si>
  <si>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</si>
  <si>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</si>
  <si>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</si>
  <si>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</si>
  <si>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</si>
  <si>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</si>
  <si>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</si>
  <si>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</si>
  <si>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</si>
  <si>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</si>
  <si>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</si>
  <si>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</si>
  <si>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</si>
  <si>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</si>
  <si>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</si>
  <si>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</si>
  <si>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</si>
  <si>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</si>
  <si>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</si>
  <si>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</si>
  <si>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</si>
  <si>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</si>
  <si>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</si>
  <si>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</si>
  <si>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</si>
  <si>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</si>
  <si>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</si>
  <si>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</si>
  <si>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</si>
  <si>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</si>
  <si>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</si>
  <si>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</si>
  <si>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</si>
  <si>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</si>
  <si>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</si>
  <si>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</si>
  <si>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</si>
  <si>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</si>
  <si>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</si>
  <si>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</si>
  <si>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</si>
  <si>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</si>
  <si>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</si>
  <si>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</si>
  <si>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</si>
  <si>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</si>
  <si>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</si>
  <si>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</si>
  <si>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</si>
  <si>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</si>
  <si>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</si>
  <si>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</si>
  <si>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</si>
  <si>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</si>
  <si>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</si>
  <si>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</si>
  <si>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</si>
  <si>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</si>
  <si>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</si>
  <si>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</si>
  <si>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</si>
  <si>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</si>
  <si>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</si>
  <si>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</si>
  <si>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</si>
  <si>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</si>
  <si>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</si>
  <si>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</si>
  <si>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</si>
  <si>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</si>
  <si>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</si>
  <si>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</si>
  <si>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</si>
  <si>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</si>
  <si>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</si>
  <si>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</si>
  <si>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</si>
  <si>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</si>
  <si>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</si>
  <si>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</si>
  <si>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</si>
  <si>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</si>
  <si>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</si>
  <si>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</si>
  <si>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</si>
  <si>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</si>
  <si>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</si>
  <si>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</si>
  <si>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</si>
  <si>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</si>
  <si>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</si>
  <si>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</si>
  <si>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</si>
  <si>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</si>
  <si>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</si>
  <si>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</si>
  <si>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</si>
  <si>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</si>
  <si>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</si>
  <si>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</si>
  <si>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</si>
  <si>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</si>
  <si>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</si>
  <si>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</si>
  <si>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</si>
  <si>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</si>
  <si>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</si>
  <si>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</si>
  <si>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</si>
  <si>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</si>
  <si>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</si>
  <si>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</si>
  <si>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</si>
  <si>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</si>
  <si>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</si>
  <si>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</si>
  <si>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</si>
  <si>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</si>
  <si>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</si>
  <si>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</si>
  <si>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</si>
  <si>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</si>
  <si>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</si>
  <si>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</si>
  <si>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</si>
  <si>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</si>
  <si>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</si>
  <si>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</si>
  <si>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</si>
  <si>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</si>
  <si>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</si>
  <si>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</si>
  <si>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</si>
  <si>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</si>
  <si>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</si>
  <si>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</si>
  <si>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</si>
  <si>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</si>
  <si>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</si>
  <si>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</si>
  <si>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</si>
  <si>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</si>
  <si>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</si>
  <si>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</si>
  <si>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</si>
  <si>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</si>
  <si>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</si>
  <si>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</si>
  <si>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</si>
  <si>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</si>
  <si>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</si>
  <si>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</si>
  <si>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</si>
  <si>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</si>
  <si>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</si>
  <si>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</si>
  <si>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</si>
  <si>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</si>
  <si>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</si>
  <si>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</si>
  <si>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</si>
  <si>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</si>
  <si>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</si>
  <si>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</si>
  <si>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</si>
  <si>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</si>
  <si>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</si>
  <si>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</si>
  <si>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</si>
  <si>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</si>
  <si>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</si>
  <si>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</si>
  <si>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</si>
  <si>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</si>
  <si>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</si>
  <si>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</si>
  <si>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</si>
  <si>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</si>
  <si>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</si>
  <si>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</si>
  <si>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</si>
  <si>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</si>
  <si>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</si>
  <si>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</si>
  <si>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</si>
  <si>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</si>
  <si>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</si>
  <si>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</si>
  <si>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</si>
  <si>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</si>
  <si>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</si>
  <si>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</si>
  <si>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</si>
  <si>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</si>
  <si>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</si>
  <si>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</si>
  <si>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</si>
  <si>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</si>
  <si>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</si>
  <si>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</si>
  <si>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</si>
  <si>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</si>
  <si>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</si>
  <si>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</si>
  <si>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</si>
  <si>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</si>
  <si>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</si>
  <si>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</si>
  <si>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</si>
  <si>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</si>
  <si>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</si>
  <si>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</si>
  <si>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</si>
  <si>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</si>
  <si>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</si>
  <si>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</si>
  <si>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</si>
  <si>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</si>
  <si>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</si>
  <si>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</si>
  <si>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</si>
  <si>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</si>
  <si>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</si>
  <si>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</si>
  <si>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</si>
  <si>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</si>
  <si>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</si>
  <si>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</si>
  <si>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</si>
  <si>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</si>
  <si>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</si>
  <si>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</si>
  <si>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</si>
  <si>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</si>
  <si>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</si>
  <si>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</si>
  <si>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</si>
  <si>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</si>
  <si>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</si>
  <si>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</si>
  <si>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</si>
  <si>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</si>
  <si>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</si>
  <si>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</si>
  <si>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</si>
  <si>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</si>
  <si>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</si>
  <si>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</si>
  <si>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</si>
  <si>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</si>
  <si>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</si>
  <si>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</si>
  <si>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</si>
  <si>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</si>
  <si>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</si>
  <si>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</si>
  <si>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</si>
  <si>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</si>
  <si>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</si>
  <si>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</si>
  <si>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</si>
  <si>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</si>
  <si>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</si>
  <si>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</si>
  <si>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</si>
  <si>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</si>
  <si>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</si>
  <si>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</si>
  <si>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</si>
  <si>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</si>
  <si>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</si>
  <si>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</si>
  <si>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</si>
  <si>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</si>
  <si>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</si>
  <si>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</si>
  <si>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</si>
  <si>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</si>
  <si>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</si>
  <si>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</si>
  <si>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</si>
  <si>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</si>
  <si>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</si>
  <si>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</si>
  <si>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</si>
  <si>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</si>
  <si>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</si>
  <si>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</si>
  <si>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</si>
  <si>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</si>
  <si>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</si>
  <si>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</si>
  <si>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</si>
  <si>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</si>
  <si>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</si>
  <si>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</si>
  <si>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</si>
  <si>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</si>
  <si>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</si>
  <si>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</si>
  <si>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</si>
  <si>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</si>
  <si>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</si>
  <si>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</si>
  <si>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</si>
  <si>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</si>
  <si>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</si>
  <si>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</si>
  <si>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</si>
  <si>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</si>
  <si>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</si>
  <si>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</si>
  <si>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</si>
  <si>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</si>
  <si>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</si>
  <si>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</si>
  <si>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</si>
  <si>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</si>
  <si>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</si>
  <si>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</si>
  <si>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</si>
  <si>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</si>
  <si>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</si>
  <si>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</si>
  <si>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</si>
  <si>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</si>
  <si>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</si>
  <si>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</si>
  <si>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</si>
  <si>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</si>
  <si>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</si>
  <si>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</si>
  <si>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</si>
  <si>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</si>
  <si>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</si>
  <si>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</si>
  <si>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</si>
  <si>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</si>
  <si>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</si>
  <si>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</si>
  <si>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</si>
  <si>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</si>
  <si>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</si>
  <si>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</si>
  <si>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</si>
  <si>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</si>
  <si>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</si>
  <si>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</si>
  <si>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</si>
  <si>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</si>
  <si>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</si>
  <si>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</si>
  <si>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</si>
  <si>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</si>
  <si>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</si>
  <si>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</si>
  <si>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</si>
  <si>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</si>
  <si>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</si>
  <si>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</si>
  <si>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</si>
  <si>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</si>
  <si>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</si>
  <si>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</si>
  <si>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</si>
  <si>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</si>
  <si>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</si>
  <si>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</si>
  <si>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</si>
  <si>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</si>
  <si>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</si>
  <si>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</si>
  <si>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</si>
  <si>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</si>
  <si>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</si>
  <si>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</si>
  <si>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</si>
  <si>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</si>
  <si>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</si>
  <si>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</si>
  <si>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</si>
  <si>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</si>
  <si>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</si>
  <si>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</si>
  <si>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</si>
  <si>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</si>
  <si>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</si>
  <si>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</si>
  <si>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</si>
  <si>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</si>
  <si>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</si>
  <si>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</si>
  <si>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</si>
  <si>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</si>
  <si>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</si>
  <si>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</si>
  <si>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</si>
  <si>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</si>
  <si>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</si>
  <si>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</si>
  <si>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</si>
  <si>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</si>
  <si>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</si>
  <si>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</si>
  <si>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</si>
  <si>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</si>
  <si>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</si>
  <si>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</si>
  <si>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</si>
  <si>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</si>
  <si>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</si>
  <si>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</si>
  <si>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</si>
  <si>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</si>
  <si>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</si>
  <si>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</si>
  <si>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</si>
  <si>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</si>
  <si>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</si>
  <si>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</si>
  <si>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</si>
  <si>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</si>
  <si>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</si>
  <si>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</si>
  <si>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</si>
  <si>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</si>
  <si>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</si>
  <si>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</si>
  <si>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</si>
  <si>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</si>
  <si>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</si>
  <si>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</si>
  <si>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</si>
  <si>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</si>
  <si>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</si>
  <si>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</si>
  <si>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</si>
  <si>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</si>
  <si>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</si>
  <si>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</si>
  <si>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</si>
  <si>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</si>
  <si>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</si>
  <si>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</si>
  <si>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</si>
  <si>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</si>
  <si>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</si>
  <si>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</si>
  <si>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</si>
  <si>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</si>
  <si>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</si>
  <si>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</si>
  <si>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</si>
  <si>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</si>
  <si>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</si>
  <si>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</si>
  <si>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</si>
  <si>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</si>
  <si>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</si>
  <si>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</si>
  <si>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</si>
  <si>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</si>
  <si>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</si>
  <si>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</si>
  <si>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</si>
  <si>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</si>
  <si>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</si>
  <si>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</si>
  <si>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</si>
  <si>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</si>
  <si>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</si>
  <si>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</si>
  <si>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</si>
  <si>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</si>
  <si>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</si>
  <si>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</si>
  <si>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</si>
  <si>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</si>
  <si>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</si>
  <si>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</si>
  <si>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</si>
  <si>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</si>
  <si>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</si>
  <si>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</si>
  <si>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</si>
  <si>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</si>
  <si>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</si>
  <si>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</si>
  <si>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</si>
  <si>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</si>
  <si>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</si>
  <si>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</si>
  <si>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</si>
  <si>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</si>
  <si>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</si>
  <si>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</si>
  <si>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</si>
  <si>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</si>
  <si>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</si>
  <si>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</si>
  <si>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</si>
  <si>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</si>
  <si>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</si>
  <si>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</si>
  <si>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</si>
  <si>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</si>
  <si>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</si>
  <si>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</si>
  <si>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</si>
  <si>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</si>
  <si>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</si>
  <si>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</si>
  <si>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</si>
  <si>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</si>
  <si>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</si>
  <si>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</si>
  <si>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</si>
  <si>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</si>
  <si>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</si>
  <si>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</si>
  <si>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</si>
  <si>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</si>
  <si>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</si>
  <si>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</si>
  <si>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</si>
  <si>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</si>
  <si>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</si>
  <si>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</si>
  <si>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</si>
  <si>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</si>
  <si>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</si>
  <si>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</si>
  <si>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</si>
  <si>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</si>
  <si>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</si>
  <si>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</si>
  <si>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</si>
  <si>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</si>
  <si>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</si>
  <si>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</si>
  <si>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</si>
  <si>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</si>
  <si>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</si>
  <si>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</si>
  <si>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</si>
  <si>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</si>
  <si>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</si>
  <si>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</si>
  <si>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</si>
  <si>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</si>
  <si>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</si>
  <si>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</si>
  <si>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</si>
  <si>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</si>
  <si>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</si>
  <si>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</si>
  <si>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</si>
  <si>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</si>
  <si>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</si>
  <si>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</si>
  <si>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</si>
  <si>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</si>
  <si>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</si>
  <si>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</si>
  <si>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</si>
  <si>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</si>
  <si>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</si>
  <si>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</si>
  <si>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</si>
  <si>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</si>
  <si>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</si>
  <si>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</si>
  <si>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</si>
  <si>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</si>
  <si>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</si>
  <si>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</si>
  <si>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</si>
  <si>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</si>
  <si>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</si>
  <si>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</si>
  <si>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</si>
  <si>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</si>
  <si>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</si>
  <si>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</si>
  <si>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</si>
  <si>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</si>
  <si>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</si>
  <si>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</si>
  <si>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</si>
  <si>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</si>
  <si>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</si>
  <si>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</si>
  <si>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</si>
  <si>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</si>
  <si>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</si>
  <si>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</si>
  <si>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</si>
  <si>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</si>
  <si>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</si>
  <si>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</si>
  <si>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</si>
  <si>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</si>
  <si>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</si>
  <si>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</si>
  <si>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</si>
  <si>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</si>
  <si>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</si>
  <si>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</si>
  <si>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</si>
  <si>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</si>
  <si>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</si>
  <si>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</si>
  <si>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</si>
  <si>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</si>
  <si>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</si>
  <si>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</si>
  <si>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</si>
  <si>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</si>
  <si>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</si>
  <si>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</si>
  <si>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</si>
  <si>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</si>
  <si>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</si>
  <si>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</si>
  <si>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</si>
  <si>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</si>
  <si>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</si>
  <si>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</si>
  <si>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</si>
  <si>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</si>
  <si>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</si>
  <si>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</si>
  <si>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</si>
  <si>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</si>
  <si>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</si>
  <si>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</si>
  <si>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</si>
  <si>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</si>
  <si>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</si>
  <si>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</si>
  <si>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</si>
  <si>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</si>
  <si>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</si>
  <si>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</si>
  <si>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</si>
  <si>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</si>
  <si>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</si>
  <si>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</si>
  <si>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</si>
  <si>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</si>
  <si>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</si>
  <si>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</si>
  <si>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</si>
  <si>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</si>
  <si>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</si>
  <si>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</si>
  <si>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</si>
  <si>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</si>
  <si>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</si>
  <si>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</si>
  <si>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</si>
  <si>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</si>
  <si>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</si>
  <si>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</si>
  <si>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</si>
  <si>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</si>
  <si>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</si>
  <si>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</si>
  <si>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</si>
  <si>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</si>
  <si>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</si>
  <si>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</si>
  <si>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</si>
  <si>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</si>
  <si>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</si>
  <si>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</si>
  <si>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</si>
  <si>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</si>
  <si>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</si>
  <si>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</si>
  <si>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</si>
  <si>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</si>
  <si>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</si>
  <si>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</si>
  <si>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</si>
  <si>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</si>
  <si>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</si>
  <si>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</si>
  <si>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</si>
  <si>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</si>
  <si>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</si>
  <si>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</si>
  <si>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</si>
  <si>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</si>
  <si>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</si>
  <si>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</si>
  <si>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</si>
  <si>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</si>
  <si>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</si>
  <si>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</si>
  <si>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</si>
  <si>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</si>
  <si>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</si>
  <si>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</si>
  <si>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</si>
  <si>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</si>
  <si>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</si>
  <si>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</si>
  <si>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</si>
  <si>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</si>
  <si>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</si>
  <si>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</si>
  <si>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</si>
  <si>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</si>
  <si>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</si>
  <si>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</si>
  <si>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</si>
  <si>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</si>
  <si>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</si>
  <si>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</si>
  <si>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</si>
  <si>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</si>
  <si>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</si>
  <si>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</si>
  <si>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</si>
  <si>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</si>
  <si>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</si>
  <si>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</si>
  <si>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</si>
  <si>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</si>
  <si>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</si>
  <si>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</si>
  <si>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</si>
  <si>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</si>
  <si>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</si>
  <si>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</si>
  <si>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</si>
  <si>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</si>
  <si>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</si>
  <si>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</si>
  <si>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</si>
  <si>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</si>
  <si>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</si>
  <si>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</si>
  <si>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</si>
  <si>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</si>
  <si>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</si>
  <si>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</si>
  <si>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</si>
  <si>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</si>
  <si>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</si>
  <si>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</si>
  <si>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</si>
  <si>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</si>
  <si>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</si>
  <si>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</si>
  <si>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</si>
  <si>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</si>
  <si>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</si>
  <si>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</si>
  <si>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</si>
  <si>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</si>
  <si>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</si>
  <si>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</si>
  <si>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</si>
  <si>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</si>
  <si>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</si>
  <si>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</si>
  <si>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</si>
  <si>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</si>
  <si>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</si>
  <si>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</si>
  <si>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</si>
  <si>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</si>
  <si>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</si>
  <si>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</si>
  <si>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</si>
  <si>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</si>
  <si>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</si>
  <si>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</si>
  <si>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</si>
  <si>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</si>
  <si>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</si>
  <si>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</si>
  <si>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</si>
  <si>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</si>
  <si>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</si>
  <si>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</si>
  <si>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</si>
  <si>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</si>
  <si>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</si>
  <si>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</si>
  <si>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</si>
  <si>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</si>
  <si>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</si>
  <si>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</si>
  <si>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</si>
  <si>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</si>
  <si>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</si>
  <si>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</si>
  <si>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</si>
  <si>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</si>
  <si>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</si>
  <si>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</si>
  <si>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</si>
  <si>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</si>
  <si>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</si>
  <si>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</si>
  <si>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</si>
  <si>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</si>
  <si>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</si>
  <si>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</si>
  <si>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</si>
  <si>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</si>
  <si>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</si>
  <si>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</si>
  <si>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</si>
  <si>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</si>
  <si>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</si>
  <si>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</si>
  <si>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</si>
  <si>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</si>
  <si>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</si>
  <si>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</si>
  <si>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</si>
  <si>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</si>
  <si>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</si>
  <si>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</si>
  <si>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</si>
  <si>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</si>
  <si>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</si>
  <si>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</si>
  <si>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</si>
  <si>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</si>
  <si>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</si>
  <si>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</si>
  <si>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</si>
  <si>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</si>
  <si>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</si>
  <si>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</si>
  <si>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</si>
  <si>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</si>
  <si>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</si>
  <si>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</si>
  <si>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</si>
  <si>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</si>
  <si>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</si>
  <si>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</si>
  <si>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</si>
  <si>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</si>
  <si>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</si>
  <si>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</si>
  <si>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</si>
  <si>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</si>
  <si>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</si>
  <si>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</si>
  <si>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</si>
  <si>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</si>
  <si>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</si>
  <si>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</si>
  <si>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</si>
  <si>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</si>
  <si>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</si>
  <si>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</si>
  <si>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</si>
  <si>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</si>
  <si>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</si>
  <si>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</si>
  <si>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</si>
  <si>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</si>
  <si>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</si>
  <si>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</si>
  <si>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</si>
  <si>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</si>
  <si>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</si>
  <si>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</si>
  <si>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</si>
  <si>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</si>
  <si>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</si>
  <si>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</si>
  <si>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</si>
  <si>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</si>
  <si>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</si>
  <si>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</si>
  <si>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</si>
  <si>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</si>
  <si>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</si>
  <si>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</si>
  <si>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</si>
  <si>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</si>
  <si>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</si>
  <si>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</si>
  <si>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</si>
  <si>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</si>
  <si>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</si>
  <si>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</si>
  <si>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</si>
  <si>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</si>
  <si>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</si>
  <si>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</si>
  <si>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</si>
  <si>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</si>
  <si>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</si>
  <si>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</si>
  <si>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</si>
  <si>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</si>
  <si>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</si>
  <si>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</si>
  <si>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</si>
  <si>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</si>
  <si>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</si>
  <si>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</si>
  <si>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</si>
  <si>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</si>
  <si>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</si>
  <si>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</si>
  <si>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</si>
  <si>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</si>
  <si>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</si>
  <si>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</si>
  <si>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</si>
  <si>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</si>
  <si>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</si>
  <si>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</si>
  <si>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</si>
  <si>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</si>
  <si>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</si>
  <si>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</si>
  <si>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</si>
  <si>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</si>
  <si>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</si>
  <si>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</si>
  <si>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</si>
  <si>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</si>
  <si>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</si>
  <si>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</si>
  <si>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</si>
  <si>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</si>
  <si>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</si>
  <si>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</si>
  <si>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</si>
  <si>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</si>
  <si>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</si>
  <si>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</si>
  <si>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</si>
  <si>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</si>
  <si>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</si>
  <si>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</si>
  <si>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</si>
  <si>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</si>
  <si>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</si>
  <si>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</si>
  <si>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</si>
  <si>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</si>
  <si>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</si>
  <si>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</si>
  <si>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</si>
  <si>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</si>
  <si>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</si>
  <si>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</si>
  <si>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</si>
  <si>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</si>
  <si>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</si>
  <si>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</si>
  <si>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</si>
  <si>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</si>
  <si>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</si>
  <si>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</si>
  <si>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</si>
  <si>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</si>
  <si>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</si>
  <si>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</si>
  <si>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</si>
  <si>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</si>
  <si>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</si>
  <si>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</si>
  <si>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</si>
  <si>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</si>
  <si>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</si>
  <si>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</si>
  <si>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</si>
  <si>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</si>
  <si>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</si>
  <si>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</si>
  <si>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</si>
  <si>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</si>
  <si>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</si>
  <si>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</si>
  <si>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</si>
  <si>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</si>
  <si>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</si>
  <si>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</si>
  <si>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</si>
  <si>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</si>
  <si>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</si>
  <si>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</si>
  <si>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</si>
  <si>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</si>
  <si>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</si>
  <si>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</si>
  <si>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</si>
  <si>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</si>
  <si>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</si>
  <si>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</si>
  <si>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</si>
  <si>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</si>
  <si>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</si>
  <si>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</si>
  <si>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</si>
  <si>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</si>
  <si>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</si>
  <si>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</si>
  <si>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</si>
  <si>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</si>
  <si>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</si>
  <si>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</si>
  <si>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</si>
  <si>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</si>
  <si>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</si>
  <si>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</si>
  <si>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</si>
  <si>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</si>
  <si>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</si>
  <si>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</si>
  <si>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</si>
  <si>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</si>
  <si>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</si>
  <si>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</si>
  <si>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</si>
  <si>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</si>
  <si>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</si>
  <si>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</si>
  <si>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</si>
  <si>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</si>
  <si>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</si>
  <si>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</si>
  <si>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</si>
  <si>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</si>
  <si>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</si>
  <si>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</si>
  <si>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</si>
  <si>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</si>
  <si>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</si>
  <si>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</si>
  <si>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</si>
  <si>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</si>
  <si>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</si>
  <si>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</si>
  <si>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</si>
  <si>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</si>
  <si>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</si>
  <si>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</si>
  <si>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</si>
  <si>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</si>
  <si>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</si>
  <si>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</si>
  <si>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</si>
  <si>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</si>
  <si>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</si>
  <si>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</si>
  <si>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</si>
  <si>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</si>
  <si>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</si>
  <si>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</si>
  <si>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</si>
  <si>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</si>
  <si>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</si>
  <si>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</si>
  <si>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</si>
  <si>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</si>
  <si>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</si>
  <si>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</si>
  <si>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</si>
  <si>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</si>
  <si>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</si>
  <si>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</si>
  <si>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</si>
  <si>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</si>
  <si>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</si>
  <si>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</si>
  <si>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</si>
  <si>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</si>
  <si>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</si>
  <si>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</si>
  <si>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</si>
  <si>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</si>
  <si>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</si>
  <si>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</si>
  <si>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</si>
  <si>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</si>
  <si>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</si>
  <si>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</si>
  <si>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</si>
  <si>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</si>
  <si>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</si>
  <si>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</si>
  <si>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</si>
  <si>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</si>
  <si>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</si>
  <si>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</si>
  <si>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</si>
  <si>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</si>
  <si>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</si>
  <si>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</si>
  <si>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</si>
  <si>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</si>
  <si>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</si>
  <si>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</si>
  <si>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</si>
  <si>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</si>
  <si>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</si>
  <si>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</si>
  <si>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</si>
  <si>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</si>
  <si>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</si>
  <si>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</si>
  <si>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</si>
  <si>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</si>
  <si>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</si>
  <si>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</si>
  <si>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</si>
  <si>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</si>
  <si>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</si>
  <si>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</si>
  <si>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</si>
  <si>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</si>
  <si>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</si>
  <si>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</si>
  <si>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</si>
  <si>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</si>
  <si>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</si>
  <si>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</si>
  <si>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</si>
  <si>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</si>
  <si>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</si>
  <si>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</si>
  <si>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</si>
  <si>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</si>
  <si>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</si>
  <si>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</si>
  <si>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</si>
  <si>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</si>
  <si>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</si>
  <si>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</si>
  <si>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</si>
  <si>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</si>
  <si>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</si>
  <si>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</si>
  <si>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</si>
  <si>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</si>
  <si>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</si>
  <si>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</si>
  <si>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</si>
  <si>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</si>
  <si>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</si>
  <si>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</si>
  <si>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</si>
  <si>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</si>
  <si>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</si>
  <si>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</si>
  <si>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</si>
  <si>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</si>
  <si>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</si>
  <si>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</si>
  <si>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</si>
  <si>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</si>
  <si>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</si>
  <si>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</si>
  <si>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</si>
  <si>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</si>
  <si>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</si>
  <si>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</si>
  <si>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</si>
  <si>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</si>
  <si>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</si>
  <si>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</si>
  <si>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</si>
  <si>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</si>
  <si>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</si>
  <si>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</si>
  <si>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</si>
  <si>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</si>
  <si>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</si>
  <si>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</si>
  <si>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</si>
  <si>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</si>
  <si>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</si>
  <si>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</si>
  <si>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</si>
  <si>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</si>
  <si>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</si>
  <si>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</si>
  <si>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</si>
  <si>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</si>
  <si>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</si>
  <si>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</si>
  <si>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</si>
  <si>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</si>
  <si>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</si>
  <si>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</si>
  <si>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</si>
  <si>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</si>
  <si>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</si>
  <si>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</si>
  <si>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</si>
  <si>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</si>
  <si>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</si>
  <si>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</si>
  <si>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</si>
  <si>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</si>
  <si>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</si>
  <si>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</si>
  <si>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</si>
  <si>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</si>
  <si>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</si>
  <si>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</si>
  <si>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</si>
  <si>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</si>
  <si>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</si>
  <si>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</si>
  <si>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</si>
  <si>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</si>
  <si>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</si>
  <si>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</si>
  <si>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</si>
  <si>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</si>
  <si>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</si>
  <si>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</si>
  <si>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</si>
  <si>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</si>
  <si>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</si>
  <si>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</si>
  <si>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</si>
  <si>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</si>
  <si>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</si>
  <si>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</si>
  <si>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</si>
  <si>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</si>
  <si>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</si>
  <si>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</si>
  <si>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</si>
  <si>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</si>
  <si>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</si>
  <si>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</si>
  <si>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</si>
  <si>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</si>
  <si>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</si>
  <si>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</si>
  <si>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</si>
  <si>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</si>
  <si>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</si>
  <si>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</si>
  <si>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</si>
  <si>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</si>
  <si>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</si>
  <si>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</si>
  <si>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</si>
  <si>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</si>
  <si>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</si>
  <si>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</si>
  <si>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</si>
  <si>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</si>
  <si>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</si>
  <si>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</si>
  <si>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</si>
  <si>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</si>
  <si>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</si>
  <si>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</si>
  <si>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</si>
  <si>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</si>
  <si>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</si>
  <si>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</si>
  <si>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</si>
  <si>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</si>
  <si>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</si>
  <si>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</si>
  <si>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</si>
  <si>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</si>
  <si>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</si>
  <si>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</si>
  <si>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</si>
  <si>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</si>
  <si>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</si>
  <si>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</si>
  <si>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</si>
  <si>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</si>
  <si>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</si>
  <si>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</si>
  <si>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</si>
  <si>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</si>
  <si>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</si>
  <si>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</si>
  <si>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</si>
  <si>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</si>
  <si>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</si>
  <si>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</si>
  <si>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</si>
  <si>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</si>
  <si>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</si>
  <si>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</si>
  <si>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</si>
  <si>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</si>
  <si>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</si>
  <si>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</si>
  <si>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</si>
  <si>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</si>
  <si>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</si>
  <si>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</si>
  <si>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</si>
  <si>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</si>
  <si>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</si>
  <si>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</si>
  <si>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</si>
  <si>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</si>
  <si>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</si>
  <si>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</si>
  <si>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</si>
  <si>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</si>
  <si>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</si>
  <si>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</si>
  <si>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</si>
  <si>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</si>
  <si>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</si>
  <si>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</si>
  <si>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</si>
  <si>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</si>
  <si>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</si>
  <si>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</si>
  <si>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</si>
  <si>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</si>
  <si>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</si>
  <si>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</si>
  <si>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</si>
  <si>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</si>
  <si>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</si>
  <si>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</si>
  <si>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</si>
  <si>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</si>
  <si>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</si>
  <si>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</si>
  <si>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</si>
  <si>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</si>
  <si>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</si>
  <si>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</si>
  <si>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</si>
  <si>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</si>
  <si>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PCM-20251201-00000796</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</si>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</sst>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329.62135034722451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2.7797106486104894E-2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45992.569776273151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45992.569776273151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45992.569776273151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45992.569776273151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45992.569776273151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45992.569776273151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45992.569776273151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45992.569776273151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45992.569776273151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45992.569776273151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45992.569776273151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45992.569776273151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45992.569776273151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45992.569776273151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45992.569776273151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45992.569776273151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45992.569776273151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45992.569776273151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45992.569776273151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45992.569776273151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45992.569776273151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45992.569776273151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45992.569776273151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45992.569776273151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45992.569776273151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45992.569776273151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45992.569776273151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45992.569776273151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45992.569776273151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45992.569776273151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45992.569776273151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45992.569776273151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45992.569776273151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45992.569776273151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45992.569776273151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45992.569776273151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45992.569776273151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45992.569776273151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45992.569776273151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45992.569776273151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45992.569776273151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45992.569776273151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45992.569776273151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45992.569776273151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45992.569776273151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45992.569776273151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45992.569776273151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45992.569776273151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45992.569776273151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45992.569776273151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45992.569776273151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45992.569776273151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45992.569776273151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45992.569776273151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45992.569776273151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45992.569776273151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45992.569776273151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45992.569776273151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45992.569776273151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45992.569776273151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45992.569776273151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45992.569776273151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45992.569776273151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45992.569776273151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45992.569776273151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45992.569776273151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45992.569776273151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45992.569776273151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45992.569776273151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45992.569776273151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45992.569776273151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45992.569776273151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45992.569776273151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45992.569776273151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45992.569776273151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45992.569776273151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45992.569776273151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45992.569776273151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45992.569776273151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45992.569776273151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45992.569776273151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45992.569776273151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45992.569776273151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45992.569776273151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45992.569776273151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45992.569776273151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45992.569776273151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45992.569776273151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45992.569776273151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45992.569776273151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45992.569776273151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45992.569776273151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45992.569776273151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45992.569776273151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45992.569776273151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45992.569776273151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45992.569776273151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45992.569776273151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45992.569776273151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45992.569776273151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45992.569776273151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45992.569776273151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45992.569776273151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45992.569776273151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45992.569776273151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45992.569776273151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45992.569776273151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45992.569776273151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45992.569776273151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45992.569776273151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45992.569776273151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45992.569776273151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45992.569776273151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45992.569776273151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45992.569776273151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45992.569776273151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45992.569776273151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45992.569776273151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45992.569776273151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45992.569776273151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45992.569776273151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45992.569776273151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45992.569776273151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45992.569776273151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45992.569776273151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45992.569776273151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45992.569776273151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45992.569776273151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45992.569776273151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45992.569776273151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45992.569776273151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45992.569776273151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45992.569776273151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45992.569776273151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45992.569776273151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45992.569776273151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45992.569776273151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45992.569776273151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45992.569776273151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45992.569776273151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45992.569776273151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45992.569776273151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45992.569776273151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45992.569776273151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45992.569776273151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45992.569776273151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45992.569776273151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45992.569776273151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45992.569776273151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45992.569776273151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45992.569776273151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45992.569776273151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45992.569776273151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45992.569776273151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45992.569776273151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45992.569776273151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45992.569776273151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45992.569776273151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45992.569776273151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45992.569776273151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45992.569776273151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45992.569776273151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45992.569776273151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45992.569776273151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45992.569776273151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45992.569776273151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45992.569776273151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45992.569776273151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45992.569776273151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45992.569776273151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45992.569776273151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45992.569776273151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45992.569776273151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45992.569776273151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45992.569776273151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45992.569776273151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45992.569776273151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45992.569776273151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45992.569776273151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45992.569776273151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45992.569776273151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45992.569776273151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45992.569776273151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45992.569776273151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45992.569776273151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45992.569776273151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45992.569776273151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45992.569776273151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45992.569776273151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45992.569776273151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45992.569776273151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45992.569776273151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45992.569776273151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45992.569776273151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45992.569776273151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45992.569776273151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45992.569776273151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45992.569776273151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45992.569776273151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45992.569776273151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45992.569776273151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45992.569776273151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45992.569776273151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45992.569776273151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45992.569776273151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45992.569776273151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45992.569776273151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45992.569776273151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45992.569776273151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45992.569776273151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45992.569776273151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45992.569776273151</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8ED533AC-1687-4BB6-AEBF-21F78FA112CA}"/>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167.56993831018917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8.1823572916691774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45992.569776273151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45992.569776273151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45992.569776273151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45992.569776273151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45992.569776273151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45992.569776273151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45992.569776273151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45992.569776273151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45992.569776273151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45992.569776273151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45992.569776273151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45992.569776273151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45992.569776273151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45992.569776273151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45992.569776273151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45992.569776273151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45992.569776273151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45992.569776273151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45992.569776273151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45992.569776273151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45992.569776273151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45992.569776273151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45992.569776273151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45992.569776273151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45992.569776273151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45992.569776273151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45992.569776273151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45992.569776273151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45992.569776273151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45992.569776273151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45992.569776273151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45992.569776273151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45992.569776273151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45992.569776273151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45992.569776273151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45992.569776273151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45992.569776273151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45992.569776273151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45992.569776273151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45992.569776273151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45992.569776273151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45992.569776273151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45992.569776273151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45992.569776273151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45992.569776273151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45992.569776273151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45992.569776273151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45992.569776273151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45992.569776273151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45992.569776273151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45992.569776273151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45992.569776273151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45992.569776273151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45992.569776273151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45992.569776273151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45992.569776273151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45992.569776273151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45992.569776273151</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45992.569776273151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45992.569776273151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45992.569776273151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45992.569776273151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45992.569776273151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45992.569776273151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45992.569776273151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45992.569776273151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45992.569776273151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45992.569776273151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45992.569776273151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45992.569776273151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45992.569776273151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45992.569776273151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45992.569776273151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45992.569776273151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45992.569776273151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45992.569776273151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45992.569776273151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45992.569776273151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45992.569776273151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45992.569776273151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45992.569776273151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45992.569776273151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45992.569776273151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45992.569776273151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45992.569776273151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45992.569776273151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45992.569776273151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45992.569776273151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45992.569776273151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45992.569776273151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45992.569776273151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45992.569776273151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45992.569776273151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45992.569776273151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45992.569776273151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45992.569776273151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45992.569776273151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45992.569776273151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45992.569776273151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45992.569776273151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45992.569776273151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45992.569776273151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45992.569776273151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45992.569776273151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45992.569776273151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45992.569776273151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45992.569776273151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45992.569776273151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45992.569776273151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45992.569776273151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45992.569776273151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45992.569776273151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45992.569776273151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45992.569776273151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45992.569776273151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45992.569776273151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45992.569776273151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45992.569776273151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45992.569776273151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45992.569776273151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45992.569776273151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45992.569776273151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45992.569776273151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45992.569776273151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45992.569776273151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45992.569776273151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45992.569776273151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45992.569776273151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45992.569776273151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45992.569776273151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45992.569776273151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45992.569776273151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45992.569776273151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45992.569776273151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45992.569776273151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45992.569776273151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45992.569776273151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45992.569776273151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45992.569776273151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45992.569776273151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45992.569776273151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45992.569776273151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45992.569776273151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45992.569776273151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45992.569776273151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45992.569776273151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45992.569776273151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45992.569776273151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45992.569776273151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45992.569776273151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45992.569776273151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45992.569776273151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45992.569776273151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45992.569776273151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45992.569776273151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45992.569776273151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45992.569776273151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45992.569776273151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45992.569776273151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45992.569776273151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45992.569776273151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45992.569776273151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45992.569776273151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45992.569776273151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45992.569776273151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45992.569776273151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45992.569776273151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45992.569776273151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45992.569776273151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45992.569776273151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45992.569776273151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45992.569776273151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45992.569776273151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45992.569776273151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45992.569776273151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45992.569776273151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45992.569776273151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45992.569776273151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45992.569776273151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45992.569776273151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45992.569776273151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45992.569776273151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45992.569776273151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45992.569776273151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45992.569776273151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45992.569776273151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45992.569776273151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45992.569776273151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45992.569776273151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45992.569776273151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45992.569776273151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45992.569776273151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45992.569776273151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45992.569776273151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45992.569776273151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45992.569776273151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45992.569776273151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45992.569776273151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45992.569776273151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45992.569776273151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45992.569776273151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45992.569776273151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45992.569776273151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45992.569776273151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45992.569776273151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45992.569776273151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45992.569776273151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45992.569776273151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45992.569776273151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45992.569776273151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45992.569776273151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45992.569776273151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45992.569776273151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45992.569776273151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45992.569776273151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45992.569776273151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45992.569776273151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45992.569776273151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45992.569776273151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45992.569776273151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45992.569776273151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45992.569776273151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45992.569776273151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45992.569776273151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45992.569776273151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45992.569776273151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45992.569776273151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45992.569776273151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45992.569776273151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45992.569776273151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45992.569776273151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45992.569776273151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45992.569776273151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45992.569776273151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45992.569776273151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45992.569776273151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45992.569776273151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45992.569776273151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45992.569776273151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45992.569776273151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45992.569776273151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45992.569776273151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45992.569776273151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45992.569776273151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45992.569776273151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45992.569776273151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45992.569776273151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45992.569776273151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45992.569776273151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45992.569776273151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45992.569776273151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45992.569776273151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45992.569776273151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45992.569776273151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45992.569776273151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45992.569776273151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45992.569776273151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45992.569776273151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45992.569776273151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45992.569776273151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45992.569776273151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45992.569776273151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45992.569776273151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45992.569776273151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45992.569776273151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45992.569776273151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45992.569776273151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45992.569776273151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45992.569776273151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45992.569776273151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45992.569776273151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45992.569776273151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45992.569776273151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45992.569776273151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45992.569776273151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45992.569776273151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45992.569776273151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45992.569776273151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45992.569776273151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45992.569776273151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45992.569776273151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45992.569776273151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45992.569776273151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45992.569776273151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45992.569776273151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45992.569776273151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45992.569776273151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45992.569776273151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45992.569776273151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45992.569776273151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45992.569776273151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45992.569776273151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45992.569776273151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45992.569776273151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45992.569776273151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45992.569776273151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45992.569776273151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45992.569776273151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45992.569776273151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45992.569776273151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45992.569776273151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45992.569776273151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45992.569776273151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45992.569776273151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45992.569776273151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45992.569776273151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45992.569776273151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45992.569776273151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45992.569776273151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45992.569776273151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45992.569776273151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45992.569776273151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45992.569776273151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45992.569776273151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45992.569776273151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45992.569776273151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45992.569776273151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45992.569776273151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45992.569776273151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45992.569776273151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45992.569776273151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45992.569776273151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45992.569776273151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45992.569776273151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45992.569776273151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45992.569776273151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45992.569776273151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45992.569776273151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45992.569776273151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45992.569776273151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45992.569776273151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45992.569776273151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45992.569776273151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45992.569776273151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45992.569776273151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45992.569776273151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45992.569776273151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45992.569776273151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45992.569776273151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45992.569776273151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45992.569776273151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45992.569776273151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45992.569776273151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45992.569776273151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45992.569776273151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45992.569776273151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45992.569776273151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45992.569776273151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45992.569776273151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45992.569776273151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45992.569776273151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45992.569776273151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45992.569776273151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45992.569776273151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45992.569776273151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45992.569776273151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45992.569776273151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45992.569776273151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45992.569776273151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45992.569776273151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45992.569776273151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45992.569776273151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45992.569776273151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45992.569776273151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45992.569776273151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45992.569776273151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45992.569776273151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45992.569776273151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45992.569776273151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45992.569776273151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45992.569776273151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45992.569776273151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45992.569776273151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45992.569776273151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45992.569776273151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45992.569776273151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45992.569776273151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45992.569776273151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45992.569776273151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45992.569776273151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45992.569776273151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45992.569776273151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45992.569776273151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45992.569776273151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45992.569776273151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45992.569776273151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45992.569776273151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45992.569776273151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45992.569776273151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45992.569776273151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45992.569776273151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45992.569776273151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45992.569776273151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45992.569776273151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45992.569776273151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45992.569776273151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45992.569776273151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45992.569776273151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45992.569776273151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45992.569776273151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45992.569776273151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45992.569776273151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45992.569776273151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45992.569776273151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45992.569776273151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45992.569776273151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45992.569776273151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45992.569776273151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45992.569776273151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45992.569776273151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45992.569776273151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45992.569776273151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45992.569776273151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45992.569776273151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45992.569776273151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45992.569776273151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45992.569776273151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45992.569776273151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45992.569776273151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45992.569776273151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45992.569776273151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45992.569776273151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45992.569776273151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45992.569776273151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45992.569776273151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45992.569776273151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45992.569776273151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45992.569776273151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45992.569776273151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45992.569776273151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45992.569776273151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45992.569776273151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45992.569776273151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45992.569776273151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45992.569776273151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45992.569776273151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45992.569776273151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45992.569776273151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45992.569776273151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45992.569776273151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45992.569776273151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45992.569776273151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45992.569776273151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45992.569776273151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45992.569776273151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45992.569776273151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45992.569776273151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45992.569776273151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45992.569776273151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45992.569776273151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45992.569776273151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45992.569776273151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45992.569776273151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45992.569776273151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45992.569776273151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45992.569776273151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45992.569776273151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45992.569776273151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45992.569776273151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45992.569776273151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45992.569776273151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45992.569776273151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45992.569776273151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45992.569776273151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45992.569776273151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45992.569776273151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45992.569776273151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45992.569776273151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45992.569776273151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45992.569776273151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45992.569776273151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45992.569776273151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45992.569776273151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45992.569776273151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45992.569776273151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45992.569776273151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45992.569776273151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45992.569776273151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45992.569776273151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45992.569776273151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45992.569776273151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45992.569776273151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45992.569776273151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45992.569776273151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45992.569776273151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45992.569776273151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45992.569776273151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45992.569776273151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45992.569776273151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45992.569776273151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45992.569776273151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45992.569776273151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45992.569776273151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45992.569776273151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45992.569776273151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45992.569776273151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45992.569776273151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45992.569776273151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45992.569776273151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45992.569776273151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45992.569776273151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45992.569776273151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45992.569776273151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45992.569776273151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45992.569776273151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45992.569776273151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45992.569776273151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45992.569776273151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45992.569776273151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45992.569776273151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45992.569776273151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45992.569776273151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45992.569776273151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45992.569776273151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45992.569776273151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45992.569776273151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45992.569776273151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45992.569776273151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45992.569776273151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45992.569776273151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45992.569776273151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45992.569776273151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45992.569776273151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45992.569776273151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45992.569776273151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45992.569776273151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45992.569776273151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45992.569776273151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45992.569776273151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45992.569776273151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45992.569776273151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45992.569776273151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45992.569776273151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45992.569776273151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45992.569776273151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45992.569776273151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45992.569776273151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45992.569776273151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45992.569776273151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45992.569776273151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45992.569776273151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45992.569776273151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45992.569776273151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45992.569776273151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45992.569776273151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45992.569776273151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45992.569776273151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45992.569776273151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45992.569776273151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45992.569776273151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45992.569776273151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45992.569776273151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45992.569776273151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45992.569776273151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45992.569776273151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45992.569776273151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45992.569776273151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45992.569776273151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45992.569776273151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45992.569776273151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45992.569776273151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45992.569776273151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45992.569776273151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45992.569776273151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45992.569776273151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45992.569776273151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45992.569776273151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45992.569776273151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45992.569776273151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45992.569776273151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45992.569776273151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45992.569776273151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45992.569776273151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45992.569776273151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45992.569776273151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45992.569776273151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45992.569776273151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45992.569776273151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45992.569776273151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45992.569776273151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45992.569776273151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45992.569776273151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45992.569776273151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45992.569776273151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45992.569776273151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45992.569776273151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45992.569776273151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45992.569776273151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45992.569776273151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45992.569776273151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45992.569776273151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45992.569776273151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45992.569776273151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45992.569776273151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45992.569776273151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45992.569776273151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45992.569776273151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45992.569776273151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45992.569776273151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45992.569776273151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45992.569776273151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45992.569776273151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45992.569776273151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45992.569776273151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45992.569776273151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45992.569776273151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45992.569776273151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45992.569776273151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45992.569776273151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45992.569776273151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45992.569776273151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45992.569776273151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45992.569776273151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45992.569776273151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45992.569776273151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45992.569776273151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45992.569776273151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45992.569776273151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45992.569776273151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45992.569776273151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45992.569776273151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45992.569776273151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45992.569776273151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45992.569776273151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45992.569776273151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45992.569776273151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45992.569776273151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45992.569776273151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45992.569776273151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45992.569776273151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45992.569776273151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45992.569776273151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45992.569776273151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45992.569776273151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45992.569776273151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45992.569776273151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45992.569776273151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45992.569776273151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45992.569776273151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45992.569776273151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45992.569776273151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45992.569776273151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45992.569776273151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45992.569776273151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45992.569776273151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45992.569776273151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45992.569776273151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45992.569776273151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45992.569776273151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45992.569776273151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45992.569776273151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45992.569776273151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45992.569776273151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45992.569776273151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45992.569776273151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45992.569776273151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45992.569776273151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45992.569776273151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45992.569776273151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45992.569776273151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45992.569776273151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45992.569776273151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45992.569776273151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45992.569776273151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45992.569776273151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45992.569776273151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45992.569776273151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45992.569776273151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45992.569776273151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45992.569776273151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45992.569776273151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45992.569776273151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45992.569776273151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45992.569776273151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45992.569776273151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45992.569776273151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45992.569776273151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45992.569776273151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45992.569776273151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45992.569776273151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45992.569776273151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45992.569776273151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45992.569776273151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45992.569776273151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45992.569776273151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45992.569776273151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45992.569776273151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45992.569776273151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45992.569776273151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45992.569776273151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45992.569776273151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45992.569776273151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45992.569776273151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45992.569776273151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45992.569776273151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45992.569776273151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45992.569776273151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45992.569776273151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45992.569776273151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45992.569776273151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45992.569776273151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45992.569776273151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45992.569776273151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45992.569776273151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45992.569776273151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45992.569776273151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45992.569776273151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45992.569776273151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45992.569776273151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45992.569776273151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45992.569776273151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45992.569776273151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45992.569776273151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45992.569776273151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45992.569776273151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45992.569776273151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45992.569776273151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45992.569776273151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45992.569776273151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45992.569776273151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45992.569776273151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45992.569776273151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45992.569776273151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45992.569776273151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45992.569776273151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45992.569776273151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45992.569776273151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45992.569776273151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45992.569776273151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45992.569776273151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45992.569776273151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45992.569776273151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45992.569776273151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45992.569776273151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45992.569776273151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45992.569776273151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45992.569776273151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45992.569776273151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45992.569776273151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45992.569776273151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45992.569776273151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45992.569776273151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45992.569776273151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45992.569776273151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45992.569776273151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45992.569776273151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45992.569776273151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45992.569776273151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45992.569776273151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45992.569776273151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45992.569776273151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45992.569776273151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45992.569776273151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45992.569776273151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45992.569776273151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45992.569776273151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45992.569776273151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45992.569776273151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45992.569776273151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45992.569776273151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45992.569776273151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45992.569776273151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45992.569776273151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45992.569776273151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45992.569776273151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45992.569776273151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45992.569776273151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45992.569776273151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45992.569776273151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45992.569776273151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45992.569776273151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45992.569776273151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45992.569776273151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45992.569776273151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45992.569776273151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45992.569776273151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45992.569776273151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45992.569776273151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45992.569776273151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45992.569776273151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45992.569776273151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45992.569776273151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45992.569776273151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45992.569776273151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45992.569776273151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45992.569776273151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45992.569776273151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45992.569776273151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45992.569776273151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45992.569776273151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45992.569776273151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45992.569776273151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45992.569776273151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45992.569776273151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45992.569776273151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45992.569776273151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45992.569776273151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45992.569776273151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45992.569776273151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45992.569776273151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45992.569776273151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45992.569776273151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45992.569776273151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45992.569776273151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45992.569776273151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45992.569776273151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45992.569776273151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45992.569776273151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45992.569776273151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45992.569776273151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45992.569776273151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45992.569776273151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45992.569776273151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45992.569776273151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45992.569776273151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45992.569776273151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45992.569776273151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45992.569776273151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45992.569776273151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45992.569776273151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45992.569776273151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45992.569776273151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45992.569776273151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45992.569776273151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45992.569776273151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45992.569776273151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45992.569776273151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45992.569776273151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45992.569776273151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45992.569776273151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45992.569776273151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45992.569776273151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45992.569776273151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45992.569776273151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45992.569776273151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45992.569776273151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45992.569776273151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45992.569776273151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45992.569776273151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45992.569776273151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45992.569776273151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45992.569776273151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45992.569776273151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45992.569776273151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45992.569776273151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45992.569776273151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45992.569776273151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45992.569776273151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45992.569776273151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45992.569776273151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45992.569776273151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45992.569776273151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45992.569776273151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45992.569776273151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45992.569776273151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45992.569776273151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45992.569776273151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45992.569776273151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45992.569776273151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45992.569776273151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45992.569776273151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45992.569776273151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45992.569776273151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45992.569776273151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45992.569776273151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45992.569776273151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45992.569776273151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45992.569776273151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45992.569776273151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45992.569776273151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45992.569776273151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45992.569776273151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45992.569776273151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45992.569776273151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45992.569776273151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45992.569776273151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45992.569776273151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45992.569776273151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45992.569776273151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45992.569776273151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45992.569776273151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45992.569776273151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45992.569776273151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45992.569776273151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45992.569776273151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45992.569776273151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45992.569776273151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45992.569776273151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45992.569776273151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45992.569776273151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45992.569776273151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45992.569776273151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45992.569776273151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45992.569776273151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45992.569776273151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45992.569776273151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45992.569776273151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45992.569776273151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45992.569776273151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45992.569776273151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45992.569776273151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45992.569776273151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45992.569776273151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45992.569776273151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45992.569776273151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45992.569776273151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45992.569776273151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45992.569776273151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45992.569776273151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45992.569776273151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45992.569776273151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45992.569776273151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45992.569776273151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45992.569776273151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45992.569776273151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45992.569776273151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45992.569776273151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45992.569776273151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45992.569776273151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45992.569776273151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45992.569776273151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45992.569776273151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45992.569776273151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45992.569776273151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45992.569776273151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45992.569776273151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45992.569776273151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45992.569776273151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45992.569776273151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45992.569776273151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45992.569776273151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45992.569776273151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45992.569776273151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45992.569776273151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45992.569776273151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45992.569776273151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45992.569776273151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45992.569776273151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45992.569776273151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45992.569776273151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45992.569776273151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45992.569776273151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45992.569776273151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45992.569776273151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45992.569776273151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45992.569776273151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45992.569776273151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45992.569776273151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45992.569776273151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45992.569776273151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45992.569776273151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45992.569776273151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45992.569776273151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45992.569776273151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45992.569776273151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45992.569776273151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45992.569776273151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45992.569776273151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45992.569776273151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45992.569776273151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45992.569776273151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45992.569776273151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45992.569776273151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45992.569776273151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45992.569776273151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45992.569776273151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45992.569776273151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45992.569776273151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45992.569776273151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45992.569776273151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45992.569776273151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45992.569776273151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45992.569776273151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45992.569776273151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45992.569776273151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45992.569776273151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45992.569776273151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45992.569776273151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45992.569776273151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45992.569776273151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45992.569776273151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45992.569776273151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45992.569776273151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45992.569776273151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45992.569776273151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45992.569776273151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45992.569776273151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45992.569776273151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45992.569776273151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45992.569776273151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45992.569776273151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45992.569776273151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45992.569776273151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45992.569776273151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289.08905868055444</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4" ca="1" si="0">IFERROR(NOW()-F3,"")</f>
        <v>45992.569776273151</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37620</v>
      </c>
      <c r="E4" s="91" t="s">
        <v>39106</v>
      </c>
      <c r="F4" s="92"/>
      <c r="G4" s="93">
        <f t="shared" ca="1" si="0"/>
        <v>45992.569776273151</v>
      </c>
      <c r="H4" s="92">
        <v>45992.490497685183</v>
      </c>
      <c r="I4" s="110" t="str">
        <f>IFERROR(VLOOKUP(D4,DB!A:F,6,0),"")</f>
        <v>Generator-SG</v>
      </c>
      <c r="J4" s="110" t="str">
        <f>IFERROR(VLOOKUP(D4,DB!A:G,7,0),"")</f>
        <v>Dead</v>
      </c>
      <c r="K4" s="94" t="s">
        <v>39199</v>
      </c>
      <c r="L4" s="88" t="str">
        <f>IFERROR(VLOOKUP(D4,DB!A:I,9,0),"")</f>
        <v>Latis</v>
      </c>
    </row>
    <row r="5" spans="1:16" ht="15" customHeight="1">
      <c r="A5" s="110" t="s">
        <v>39200</v>
      </c>
      <c r="B5" s="110" t="str">
        <f>IFERROR(VLOOKUP(D5,DB!A:K,11,0),"")</f>
        <v>R4</v>
      </c>
      <c r="C5" s="90">
        <v>1</v>
      </c>
      <c r="D5" s="88" t="s">
        <v>37349</v>
      </c>
      <c r="E5" s="91" t="s">
        <v>39106</v>
      </c>
      <c r="F5" s="92">
        <v>45992.496562499997</v>
      </c>
      <c r="G5" s="93">
        <f t="shared" ca="1" si="0"/>
        <v>7.3213773153838702E-2</v>
      </c>
      <c r="H5" s="92">
        <v>45992.487534722219</v>
      </c>
      <c r="I5" s="110" t="str">
        <f>IFERROR(VLOOKUP(D5,DB!A:F,6,0),"")</f>
        <v>SCECO</v>
      </c>
      <c r="J5" s="110" t="str">
        <f>IFERROR(VLOOKUP(D5,DB!A:G,7,0),"")</f>
        <v>Dead</v>
      </c>
      <c r="K5" s="94" t="s">
        <v>39201</v>
      </c>
      <c r="L5" s="88" t="str">
        <f>IFERROR(VLOOKUP(D5,DB!A:I,9,0),"")</f>
        <v>Latis</v>
      </c>
    </row>
    <row r="6" spans="1:16" ht="15" customHeight="1">
      <c r="A6" s="110"/>
      <c r="B6" s="110" t="str">
        <f>IFERROR(VLOOKUP(D6,DB!A:K,11,0),"")</f>
        <v/>
      </c>
      <c r="C6" s="90"/>
      <c r="D6" s="88"/>
      <c r="E6" s="91"/>
      <c r="F6" s="92"/>
      <c r="G6" s="93">
        <f t="shared" ca="1" si="0"/>
        <v>45992.569776273151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45992.569776273151</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45992.569776273151</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45992.569776273151</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45992.569776273151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45992.569776273151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45992.569776273151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45992.569776273151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45992.569776273151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45992.569776273151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45992.569776273151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45992.569776273151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45992.569776273151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45992.569776273151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45992.569776273151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45992.569776273151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45992.569776273151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45992.569776273151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45992.569776273151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45992.569776273151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45992.569776273151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45992.569776273151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45992.569776273151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45992.569776273151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45992.569776273151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45992.569776273151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45992.569776273151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45992.569776273151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45992.569776273151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45992.569776273151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45992.569776273151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45992.569776273151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45992.569776273151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45992.569776273151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45992.569776273151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45992.569776273151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45992.569776273151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45992.569776273151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45992.569776273151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45992.569776273151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45992.569776273151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45992.569776273151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45992.569776273151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45992.569776273151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45992.569776273151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45992.569776273151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45992.569776273151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45992.569776273151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45992.569776273151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45992.569776273151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45992.569776273151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45992.569776273151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45992.569776273151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45992.569776273151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45992.569776273151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45992.569776273151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45992.569776273151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45992.569776273151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45992.569776273151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45992.569776273151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45992.569776273151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45992.569776273151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45992.569776273151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45992.569776273151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45992.569776273151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45992.569776273151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45992.569776273151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45992.569776273151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45992.569776273151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45992.569776273151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45992.569776273151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45992.569776273151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45992.569776273151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45992.569776273151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45992.569776273151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45992.569776273151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45992.569776273151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45992.569776273151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45992.569776273151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45992.569776273151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45992.569776273151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45992.569776273151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45992.569776273151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45992.569776273151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45992.569776273151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45992.569776273151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45992.569776273151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45992.569776273151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45992.569776273151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45992.569776273151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45992.569776273151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45992.569776273151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45992.569776273151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45992.569776273151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45992.569776273151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45992.569776273151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45992.569776273151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45992.569776273151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45992.569776273151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45992.569776273151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45992.569776273151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45992.569776273151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45992.569776273151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45992.569776273151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45992.569776273151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45992.569776273151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45992.569776273151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45992.569776273151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45992.569776273151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45992.569776273151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45992.569776273151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45992.569776273151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45992.569776273151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45992.569776273151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45992.569776273151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45992.569776273151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45992.569776273151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45992.569776273151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45992.569776273151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45992.569776273151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45992.569776273151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45992.569776273151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45992.569776273151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45992.569776273151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45992.569776273151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45992.569776273151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45992.569776273151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45992.569776273151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45992.569776273151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45992.569776273151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45992.569776273151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45992.569776273151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45992.569776273151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45992.569776273151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45992.569776273151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45992.569776273151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45992.569776273151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45992.569776273151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45992.569776273151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45992.569776273151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45992.569776273151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45992.569776273151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45992.569776273151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45992.569776273151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45992.569776273151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45992.569776273151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45992.569776273151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45992.569776273151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45992.569776273151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45992.569776273151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45992.569776273151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45992.569776273151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45992.569776273151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45992.569776273151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45992.569776273151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45992.569776273151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45992.569776273151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45992.569776273151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45992.569776273151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45992.569776273151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45992.569776273151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45992.569776273151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45992.569776273151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45992.569776273151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45992.569776273151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45992.569776273151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45992.569776273151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45992.569776273151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45992.569776273151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45992.569776273151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45992.569776273151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45992.569776273151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45992.569776273151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45992.569776273151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45992.569776273151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45992.569776273151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45992.569776273151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45992.569776273151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45992.569776273151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45992.569776273151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45992.569776273151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45992.569776273151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45992.569776273151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45992.569776273151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45992.569776273151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45992.569776273151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45992.569776273151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45992.569776273151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45992.569776273151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45992.569776273151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45992.569776273151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45992.569776273151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45992.569776273151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45992.569776273151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45992.569776273151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45992.569776273151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45992.569776273151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45992.569776273151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45992.569776273151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45992.569776273151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45992.569776273151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45992.569776273151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45992.569776273151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45992.569776273151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45992.569776273151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45992.569776273151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45992.569776273151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45992.569776273151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45992.569776273151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45992.569776273151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45992.569776273151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45992.569776273151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45992.569776273151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45992.569776273151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45992.569776273151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45992.569776273151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45992.569776273151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45992.569776273151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45992.569776273151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45992.569776273151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45992.569776273151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45992.569776273151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45992.569776273151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45992.569776273151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45992.569776273151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45992.569776273151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45992.569776273151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45992.569776273151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45992.569776273151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45992.569776273151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45992.569776273151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45992.569776273151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45992.569776273151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45992.569776273151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45992.569776273151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45992.569776273151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45992.569776273151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45992.569776273151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45992.569776273151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45992.569776273151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45992.569776273151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45992.569776273151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45992.569776273151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45992.569776273151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45992.569776273151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45992.569776273151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45992.569776273151</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100.73771608796233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66.380898958334001</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43.908665162038233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11.196477662037069</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106" t="s">
        <v>38505</v>
      </c>
      <c r="E6" s="37" t="s">
        <v>39106</v>
      </c>
      <c r="F6" s="38">
        <v>45992.537719907406</v>
      </c>
      <c r="G6" s="105">
        <f ca="1">IFERROR(NOW()-F6,"")</f>
        <v>3.205636574421078E-2</v>
      </c>
      <c r="H6" s="38">
        <v>45992.531805555554</v>
      </c>
      <c r="I6" s="37" t="str">
        <f>IFERROR(VLOOKUP(D6,DB!A:F,6,0),"")</f>
        <v>SCECO</v>
      </c>
      <c r="J6" s="37" t="str">
        <f>IFERROR(VLOOKUP(D6,DB!A:G,7,0),"")</f>
        <v>Good</v>
      </c>
      <c r="K6" s="37" t="s">
        <v>39211</v>
      </c>
      <c r="L6" s="37" t="str">
        <f>IFERROR(VLOOKUP(D6,DB!A:I,9,0),"")</f>
        <v>Latis</v>
      </c>
    </row>
    <row r="7" spans="1:13">
      <c r="A7" s="37"/>
      <c r="B7" s="37" t="str">
        <f>IFERROR(VLOOKUP(D7,DB!A:K,11,0),"")</f>
        <v/>
      </c>
      <c r="C7" s="37"/>
      <c r="D7" s="154"/>
      <c r="E7" s="37"/>
      <c r="F7" s="38"/>
      <c r="G7" s="105">
        <f ca="1">IFERROR(NOW()-F7,"")</f>
        <v>45992.569776273151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45992.569776273151</v>
      </c>
      <c r="H8" s="38"/>
      <c r="I8" s="37" t="str">
        <f>IFERROR(VLOOKUP(D8,DB!A:F,6,0),"")</f>
        <v/>
      </c>
      <c r="J8" s="37" t="str">
        <f>IFERROR(VLOOKUP(D8,DB!A:G,7,0),"")</f>
        <v/>
      </c>
      <c r="K8" s="37"/>
      <c r="L8" s="37" t="str">
        <f>IFERROR(VLOOKUP(D8,DB!A:I,9,0),"")</f>
        <v/>
      </c>
    </row>
    <row r="9" spans="1:13">
      <c r="A9" s="37"/>
      <c r="B9" s="37" t="str">
        <f>IFERROR(VLOOKUP(D9,DB!A:K,11,0),"")</f>
        <v>R5</v>
      </c>
      <c r="C9" s="37"/>
      <c r="D9" s="37" t="s">
        <v>33618</v>
      </c>
      <c r="E9" s="37"/>
      <c r="F9" s="38"/>
      <c r="G9" s="105">
        <f ca="1">IFERROR(NOW()-F9,"")</f>
        <v>45992.569776273151</v>
      </c>
      <c r="H9" s="38"/>
      <c r="I9" s="37" t="str">
        <f>IFERROR(VLOOKUP(D9,DB!A:F,6,0),"")</f>
        <v>Generator-SG</v>
      </c>
      <c r="J9" s="37" t="str">
        <f>IFERROR(VLOOKUP(D9,DB!A:G,7,0),"")</f>
        <v>Good</v>
      </c>
      <c r="K9" s="37"/>
      <c r="L9" s="37" t="str">
        <f>IFERROR(VLOOKUP(D9,DB!A:I,9,0),"")</f>
        <v>Latis</v>
      </c>
    </row>
    <row r="10" spans="1:13">
      <c r="A10" s="37"/>
      <c r="B10" s="37" t="str">
        <f>IFERROR(VLOOKUP(D10,DB!A:K,11,0),"")</f>
        <v/>
      </c>
      <c r="C10" s="37"/>
      <c r="D10" s="37"/>
      <c r="E10" s="37"/>
      <c r="F10" s="38"/>
      <c r="G10" s="105">
        <f ca="1">IFERROR(NOW()-F10,"")</f>
        <v>45992.569776273151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45992.569776273151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45992.569776273151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45992.569776273151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45992.569776273151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45992.569776273151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45992.569776273151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45992.569776273151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45992.569776273151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45992.569776273151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45992.569776273151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45992.569776273151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45992.569776273151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45992.569776273151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45992.569776273151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45992.569776273151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45992.569776273151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45992.569776273151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45992.569776273151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45992.569776273151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45992.569776273151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45992.569776273151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45992.569776273151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45992.569776273151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45992.569776273151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45992.569776273151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45992.569776273151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45992.569776273151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45992.569776273151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45992.569776273151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45992.569776273151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45992.569776273151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45992.569776273151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45992.569776273151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45992.569776273151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45992.569776273151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45992.569776273151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45992.569776273151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45992.569776273151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45992.569776273151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45992.569776273151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45992.569776273151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45992.569776273151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45992.569776273151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45992.569776273151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45992.569776273151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45992.569776273151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45992.569776273151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45992.569776273151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45992.569776273151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45992.569776273151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45992.569776273151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45992.569776273151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45992.569776273151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45992.569776273151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45992.569776273151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45992.569776273151</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45992.569776273151</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45992.569776273151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45992.569776273151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45992.569776273151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45992.569776273151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45992.569776273151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45992.569776273151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45992.569776273151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45992.569776273151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45992.569776273151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45992.569776273151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45992.569776273151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45992.569776273151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45992.569776273151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45992.569776273151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45992.569776273151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45992.569776273151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45992.569776273151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45992.569776273151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45992.569776273151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45992.569776273151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45992.569776273151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45992.569776273151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45992.569776273151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45992.569776273151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45992.569776273151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45992.569776273151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45992.569776273151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45992.569776273151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45992.569776273151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45992.569776273151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45992.569776273151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45992.569776273151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45992.569776273151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45992.569776273151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45992.569776273151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45992.569776273151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45992.569776273151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45992.569776273151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45992.569776273151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45992.569776273151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45992.569776273151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45992.569776273151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45992.569776273151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45992.569776273151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45992.569776273151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45992.569776273151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45992.569776273151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45992.569776273151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45992.569776273151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45992.569776273151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45992.569776273151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45992.569776273151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45992.569776273151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45992.569776273151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45992.569776273151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45992.569776273151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45992.569776273151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45992.569776273151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45992.569776273151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45992.569776273151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45992.569776273151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45992.569776273151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45992.569776273151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45992.569776273151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45992.569776273151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45992.569776273151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45992.569776273151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45992.569776273151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45992.569776273151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45992.569776273151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45992.569776273151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45992.569776273151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45992.569776273151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45992.569776273151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45992.569776273151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45992.569776273151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45992.569776273151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45992.569776273151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45992.569776273151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45992.569776273151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45992.569776273151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45992.569776273151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45992.569776273151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45992.569776273151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45992.569776273151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45992.569776273151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45992.569776273151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45992.569776273151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45992.569776273151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45992.569776273151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45992.569776273151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45992.569776273151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45992.569776273151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45992.569776273151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45992.569776273151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45992.569776273151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45992.569776273151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45992.569776273151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45992.569776273151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45992.569776273151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45992.569776273151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45992.569776273151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45992.569776273151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45992.569776273151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45992.569776273151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45992.569776273151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45992.569776273151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45992.569776273151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45992.569776273151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45992.569776273151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45992.569776273151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45992.569776273151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45992.569776273151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45992.569776273151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45992.569776273151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45992.569776273151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45992.569776273151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45992.569776273151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45992.569776273151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45992.569776273151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45992.569776273151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45992.569776273151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45992.569776273151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45992.569776273151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45992.569776273151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45992.569776273151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45992.569776273151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45992.569776273151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45992.569776273151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45992.569776273151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45992.569776273151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45992.569776273151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45992.569776273151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45992.569776273151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45992.569776273151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45992.569776273151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45992.569776273151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45992.569776273151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45992.569776273151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45992.569776273151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45992.569776273151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45992.569776273151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45992.569776273151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45992.569776273151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45992.569776273151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45992.569776273151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45992.569776273151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45992.569776273151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45992.569776273151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45992.569776273151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45992.569776273151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45992.569776273151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45992.569776273151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45992.569776273151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45992.569776273151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45992.569776273151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45992.569776273151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45992.569776273151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45992.569776273151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45992.569776273151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45992.569776273151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45992.569776273151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45992.569776273151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45992.569776273151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45992.569776273151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45992.569776273151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45992.569776273151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45992.569776273151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45992.569776273151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45992.569776273151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45992.569776273151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45992.569776273151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45992.569776273151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45992.569776273151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45992.569776273151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45992.569776273151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45992.569776273151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45992.569776273151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45992.569776273151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45992.569776273151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45992.569776273151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45992.569776273151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45992.569776273151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45992.569776273151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45992.569776273151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45992.569776273151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45992.569776273151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45992.569776273151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45992.569776273151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45992.569776273151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45992.569776273151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45992.569776273151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45992.569776273151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45992.569776273151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45992.569776273151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45992.569776273151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45992.569776273151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45992.569776273151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45992.569776273151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45992.569776273151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45992.569776273151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45992.569776273151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45992.569776273151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45992.569776273151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45992.569776273151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45992.569776273151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45992.569776273151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45992.569776273151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45992.569776273151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45992.569776273151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45992.569776273151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45992.569776273151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45992.569776273151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45992.569776273151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45992.569776273151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45992.569776273151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45992.569776273151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45992.569776273151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45992.569776273151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45992.569776273151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45992.569776273151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45992.569776273151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45992.569776273151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45992.569776273151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45992.569776273151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45992.569776273151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45992.569776273151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45992.569776273151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45992.569776273151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45992.569776273151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45992.569776273151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45992.569776273151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45992.569776273151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45992.569776273151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45992.569776273151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45992.569776273151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45992.569776273151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45992.569776273151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45992.569776273151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45992.569776273151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45992.569776273151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45992.569776273151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45992.569776273151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45992.569776273151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45992.569776273151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45992.569776273151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45992.569776273151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45992.569776273151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45992.569776273151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45992.569776273151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45992.569776273151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45992.569776273151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45992.569776273151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45992.569776273151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45992.569776273151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45992.569776273151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45992.569776273151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45992.569776273151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45992.569776273151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45992.569776273151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45992.569776273151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45992.569776273151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45992.569776273151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45992.569776273151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45992.569776273151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45992.569776273151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45992.569776273151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45992.569776273151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45992.569776273151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45992.569776273151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45992.569776273151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45992.569776273151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45992.569776273151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45992.569776273151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45992.569776273151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45992.569776273151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45992.569776273151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45992.569776273151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45992.569776273151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45992.569776273151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45992.569776273151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45992.569776273151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45992.569776273151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45992.569776273151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45992.569776273151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45992.569776273151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45992.569776273151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45992.569776273151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45992.569776273151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45992.569776273151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45992.569776273151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45992.569776273151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45992.569776273151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45992.569776273151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45992.569776273151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45992.569776273151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45992.569776273151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45992.569776273151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45992.569776273151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45992.569776273151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45992.569776273151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45992.569776273151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45992.569776273151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45992.569776273151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45992.569776273151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45992.569776273151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45992.569776273151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45992.569776273151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45992.569776273151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45992.569776273151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45992.569776273151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45992.569776273151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45992.569776273151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45992.569776273151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45992.569776273151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45992.569776273151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45992.569776273151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45992.569776273151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45992.569776273151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45992.569776273151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45992.569776273151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45992.569776273151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45992.569776273151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45992.569776273151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45992.569776273151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45992.569776273151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45992.569776273151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45992.569776273151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45992.569776273151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45992.569776273151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45992.569776273151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45992.569776273151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45992.569776273151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45992.569776273151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45992.569776273151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45992.569776273151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45992.569776273151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45992.569776273151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45992.569776273151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45992.569776273151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45992.569776273151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45992.569776273151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45992.569776273151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45992.569776273151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45992.569776273151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45992.569776273151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45992.569776273151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45992.569776273151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45992.569776273151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45992.569776273151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45992.569776273151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45992.569776273151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45992.569776273151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45992.569776273151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45992.569776273151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45992.569776273151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45992.569776273151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45992.569776273151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45992.569776273151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45992.569776273151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45992.569776273151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45992.569776273151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45992.569776273151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45992.569776273151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45992.569776273151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45992.569776273151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45992.569776273151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45992.569776273151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45992.569776273151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45992.569776273151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45992.569776273151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45992.569776273151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45992.569776273151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45992.569776273151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45992.569776273151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45992.569776273151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45992.569776273151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45992.569776273151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45992.569776273151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45992.569776273151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45992.569776273151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45992.569776273151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45992.569776273151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45992.569776273151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45992.569776273151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45992.569776273151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45992.569776273151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45992.569776273151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45992.569776273151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45992.569776273151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45992.569776273151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45992.569776273151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45992.569776273151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45992.569776273151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45992.569776273151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45992.569776273151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45992.569776273151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45992.569776273151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45992.569776273151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45992.569776273151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45992.569776273151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45992.569776273151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45992.569776273151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45992.569776273151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45992.569776273151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45992.569776273151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45992.569776273151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45992.569776273151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45992.569776273151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45992.569776273151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45992.569776273151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45992.569776273151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45992.569776273151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45992.569776273151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45992.569776273151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45992.569776273151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45992.569776273151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45992.569776273151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45992.569776273151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45992.569776273151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45992.569776273151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45992.569776273151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45992.569776273151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45992.569776273151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45992.569776273151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45992.569776273151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45992.569776273151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45992.569776273151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45992.569776273151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45992.569776273151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45992.569776273151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45992.569776273151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45992.569776273151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45992.569776273151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45992.569776273151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45992.569776273151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45992.569776273151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45992.569776273151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45992.569776273151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45992.569776273151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45992.569776273151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45992.569776273151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45992.569776273151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45992.569776273151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45992.569776273151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45992.569776273151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45992.569776273151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45992.569776273151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45992.569776273151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45992.569776273151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45992.569776273151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45992.569776273151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45992.569776273151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45992.569776273151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45992.569776273151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45992.569776273151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45992.569776273151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45992.569776273151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45992.569776273151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45992.569776273151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45992.569776273151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45992.569776273151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45992.569776273151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45992.569776273151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45992.569776273151</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45992.569776273151</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2025-12-01T10:40:29Z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