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595" documentId="13_ncr:1_{F6CB121F-512D-4AA6-A0C1-0FB36C537598}" xr6:coauthVersionLast="47" xr6:coauthVersionMax="47" xr10:uidLastSave="{94138426-FCC7-4827-AAC6-0C47316749E5}"/>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0" i="5" l="1"/>
  <c r="G6" i="5"/>
  <c r="G5" i="5"/>
  <c r="I5" i="5"/>
  <c r="J5" i="5"/>
  <c r="L5" i="5"/>
  <c r="B4" i="1"/>
  <c r="B5" i="1"/>
  <c r="B6" i="1"/>
  <c r="B7" i="1"/>
  <c r="B8" i="1"/>
  <c r="B9" i="1"/>
  <c r="B10" i="1"/>
  <c r="B11" i="1"/>
  <c r="B12" i="1"/>
  <c r="B13" i="1"/>
  <c r="B14" i="1"/>
  <c r="B15" i="1"/>
  <c r="B16" i="1"/>
  <c r="B17" i="1"/>
  <c r="B18" i="1"/>
  <c r="B19" i="1"/>
  <c r="B20" i="1"/>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3" i="4"/>
  <c r="I3" i="4"/>
  <c r="J3" i="4"/>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6" i="5"/>
  <c r="I6" i="5"/>
  <c r="J6" i="5"/>
  <c r="L6" i="5"/>
  <c r="G7" i="5"/>
  <c r="I7" i="5"/>
  <c r="J7" i="5"/>
  <c r="L7" i="5"/>
  <c r="B8" i="5"/>
  <c r="G8" i="5"/>
  <c r="I8" i="5"/>
  <c r="J8" i="5"/>
  <c r="L8" i="5"/>
  <c r="B9" i="5"/>
  <c r="G9" i="5"/>
  <c r="I9" i="5"/>
  <c r="J9" i="5"/>
  <c r="L9"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<sst xmlns="http://schemas.openxmlformats.org/spreadsheetml/2006/main" count="179012" uniqueCount="39099">
  <si>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</si>
  <si>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</si>
  <si>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</si>
  <si>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</si>
  <si>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</si>
  <si>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</si>
  <si>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</si>
  <si>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</si>
  <si>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</si>
  <si>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</si>
  <si>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</si>
  <si>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</si>
  <si>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</si>
  <si>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</si>
  <si>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</si>
  <si>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</si>
  <si>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</si>
  <si>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</si>
  <si>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</si>
  <si>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</si>
  <si>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</si>
  <si>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</si>
  <si>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</si>
  <si>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</si>
  <si>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</si>
  <si>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</si>
  <si>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</si>
  <si>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</si>
  <si>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</si>
  <si>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</si>
  <si>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</si>
  <si>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</si>
  <si>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</si>
  <si>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</si>
  <si>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</si>
  <si>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</si>
  <si>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</si>
  <si>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</si>
  <si>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</si>
  <si>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</si>
  <si>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</si>
  <si>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</si>
  <si>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</si>
  <si>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</si>
  <si>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</si>
  <si>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</si>
  <si>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</si>
  <si>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</si>
  <si>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</si>
  <si>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</si>
  <si>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</si>
  <si>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</si>
  <si>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</si>
  <si>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</si>
  <si>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</si>
  <si>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</si>
  <si>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</si>
  <si>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</si>
  <si>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</si>
  <si>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</si>
  <si>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</si>
  <si>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</si>
  <si>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</si>
  <si>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</si>
  <si>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</si>
  <si>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</si>
  <si>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</si>
  <si>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</si>
  <si>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</si>
  <si>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</si>
  <si>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</si>
  <si>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</si>
  <si>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</si>
  <si>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</si>
  <si>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</si>
  <si>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</si>
  <si>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</si>
  <si>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</si>
  <si>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</si>
  <si>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</si>
  <si>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</si>
  <si>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</si>
  <si>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</si>
  <si>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</si>
  <si>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</si>
  <si>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</si>
  <si>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</si>
  <si>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</si>
  <si>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</si>
  <si>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</si>
  <si>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</si>
  <si>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</si>
  <si>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</si>
  <si>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</si>
  <si>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</si>
  <si>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</si>
  <si>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</si>
  <si>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</si>
  <si>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</si>
  <si>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</si>
  <si>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</si>
  <si>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</si>
  <si>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</si>
  <si>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</si>
  <si>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</si>
  <si>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</si>
  <si>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</si>
  <si>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</si>
  <si>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</si>
  <si>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</si>
  <si>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</si>
  <si>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</si>
  <si>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</si>
  <si>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</si>
  <si>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</si>
  <si>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</si>
  <si>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</si>
  <si>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</si>
  <si>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</si>
  <si>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</si>
  <si>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</si>
  <si>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</si>
  <si>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</si>
  <si>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</si>
  <si>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</si>
  <si>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</si>
  <si>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</si>
  <si>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</si>
  <si>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</si>
  <si>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</si>
  <si>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</si>
  <si>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</si>
  <si>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</si>
  <si>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</si>
  <si>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</si>
  <si>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</si>
  <si>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</si>
  <si>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</si>
  <si>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</si>
  <si>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</si>
  <si>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</si>
  <si>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</si>
  <si>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</si>
  <si>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</si>
  <si>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</si>
  <si>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</si>
  <si>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</si>
  <si>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</si>
  <si>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</si>
  <si>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</si>
  <si>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</si>
  <si>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</si>
  <si>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</si>
  <si>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</si>
  <si>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</si>
  <si>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</si>
  <si>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</si>
  <si>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</si>
  <si>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</si>
  <si>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</si>
  <si>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</si>
  <si>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</si>
  <si>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</si>
  <si>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</si>
  <si>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</si>
  <si>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</si>
  <si>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</si>
  <si>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</si>
  <si>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</si>
  <si>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</si>
  <si>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</si>
  <si>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</si>
  <si>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</si>
  <si>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</si>
  <si>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</si>
  <si>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</si>
  <si>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</si>
  <si>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</si>
  <si>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</si>
  <si>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</si>
  <si>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</si>
  <si>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</si>
  <si>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</si>
  <si>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</si>
  <si>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</si>
  <si>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</si>
  <si>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</si>
  <si>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</si>
  <si>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</si>
  <si>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</si>
  <si>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</si>
  <si>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</si>
  <si>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</si>
  <si>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</si>
  <si>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</si>
  <si>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</si>
  <si>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</si>
  <si>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</si>
  <si>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</si>
  <si>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</si>
  <si>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</si>
  <si>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</si>
  <si>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</si>
  <si>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</si>
  <si>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</si>
  <si>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</si>
  <si>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</si>
  <si>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</si>
  <si>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</si>
  <si>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</si>
  <si>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</si>
  <si>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</si>
  <si>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</si>
  <si>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</si>
  <si>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</si>
  <si>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</si>
  <si>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</si>
  <si>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</si>
  <si>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</si>
  <si>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</si>
  <si>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</si>
  <si>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</si>
  <si>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</si>
  <si>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</si>
  <si>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</si>
  <si>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</si>
  <si>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</si>
  <si>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</si>
  <si>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</si>
  <si>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</si>
  <si>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</si>
  <si>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</si>
  <si>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</si>
  <si>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</si>
  <si>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</si>
  <si>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</si>
  <si>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</si>
  <si>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</si>
  <si>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</si>
  <si>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</si>
  <si>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</si>
  <si>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</si>
  <si>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</si>
  <si>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</si>
  <si>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</si>
  <si>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</si>
  <si>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</si>
  <si>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</si>
  <si>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</si>
  <si>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</si>
  <si>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</si>
  <si>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</si>
  <si>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</si>
  <si>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</si>
  <si>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</si>
  <si>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</si>
  <si>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</si>
  <si>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</si>
  <si>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</si>
  <si>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</si>
  <si>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</si>
  <si>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</si>
  <si>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</si>
  <si>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</si>
  <si>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</si>
  <si>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</si>
  <si>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</si>
  <si>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</si>
  <si>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</si>
  <si>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</si>
  <si>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</si>
  <si>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</si>
  <si>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</si>
  <si>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</si>
  <si>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</si>
  <si>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</si>
  <si>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</si>
  <si>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</si>
  <si>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</si>
  <si>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</si>
  <si>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</si>
  <si>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</si>
  <si>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</si>
  <si>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</si>
  <si>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</si>
  <si>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</si>
  <si>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</si>
  <si>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</si>
  <si>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</si>
  <si>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</si>
  <si>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</si>
  <si>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</si>
  <si>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</si>
  <si>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</si>
  <si>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</si>
  <si>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</si>
  <si>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</si>
  <si>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</si>
  <si>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</si>
  <si>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</si>
  <si>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</si>
  <si>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</si>
  <si>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</si>
  <si>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</si>
  <si>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</si>
  <si>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</si>
  <si>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</si>
  <si>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</si>
  <si>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</si>
  <si>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</si>
  <si>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</si>
  <si>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</si>
  <si>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</si>
  <si>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</si>
  <si>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</si>
  <si>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</si>
  <si>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</si>
  <si>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</si>
  <si>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</si>
  <si>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</si>
  <si>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</si>
  <si>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</si>
  <si>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</si>
  <si>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</si>
  <si>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</si>
  <si>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</si>
  <si>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</si>
  <si>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</si>
  <si>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</si>
  <si>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</si>
  <si>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</si>
  <si>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</si>
  <si>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</si>
  <si>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</si>
  <si>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</si>
  <si>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</si>
  <si>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</si>
  <si>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</si>
  <si>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</si>
  <si>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</si>
  <si>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</si>
  <si>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</si>
  <si>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</si>
  <si>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</si>
  <si>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</si>
  <si>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</si>
  <si>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</si>
  <si>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</si>
  <si>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</si>
  <si>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</si>
  <si>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</si>
  <si>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</si>
  <si>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</si>
  <si>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</si>
  <si>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</si>
  <si>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</si>
  <si>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</si>
  <si>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</si>
  <si>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</si>
  <si>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</si>
  <si>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</si>
  <si>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</si>
  <si>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</si>
  <si>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</si>
  <si>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</si>
  <si>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</si>
  <si>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</si>
  <si>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</si>
  <si>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</si>
  <si>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</si>
  <si>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</si>
  <si>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</si>
  <si>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</si>
  <si>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</si>
  <si>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</si>
  <si>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</si>
  <si>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</si>
  <si>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</si>
  <si>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</si>
  <si>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</si>
  <si>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</si>
  <si>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</si>
  <si>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</si>
  <si>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</si>
  <si>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</si>
  <si>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</si>
  <si>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</si>
  <si>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</si>
  <si>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</si>
  <si>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</si>
  <si>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</si>
  <si>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</si>
  <si>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</si>
  <si>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</si>
  <si>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</si>
  <si>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</si>
  <si>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</si>
  <si>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</si>
  <si>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</si>
  <si>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</si>
  <si>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</si>
  <si>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</si>
  <si>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</si>
  <si>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</si>
  <si>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</si>
  <si>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</si>
  <si>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</si>
  <si>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</si>
  <si>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</si>
  <si>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</si>
  <si>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</si>
  <si>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</si>
  <si>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</si>
  <si>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</si>
  <si>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</si>
  <si>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</si>
  <si>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</si>
  <si>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</si>
  <si>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</si>
  <si>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</si>
  <si>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</si>
  <si>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</si>
  <si>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</si>
  <si>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</si>
  <si>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</si>
  <si>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</si>
  <si>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</si>
  <si>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</si>
  <si>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</si>
  <si>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</si>
  <si>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</si>
  <si>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</si>
  <si>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</si>
  <si>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</si>
  <si>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</si>
  <si>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</si>
  <si>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</si>
  <si>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</si>
  <si>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</si>
  <si>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</si>
  <si>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</si>
  <si>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</si>
  <si>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</si>
  <si>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</si>
  <si>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</si>
  <si>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</si>
  <si>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</si>
  <si>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</si>
  <si>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</si>
  <si>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</si>
  <si>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</si>
  <si>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</si>
  <si>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</si>
  <si>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</si>
  <si>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</si>
  <si>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</si>
  <si>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</si>
  <si>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</si>
  <si>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</si>
  <si>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</si>
  <si>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</si>
  <si>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</si>
  <si>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</si>
  <si>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</si>
  <si>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</si>
  <si>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</si>
  <si>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</si>
  <si>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</si>
  <si>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</si>
  <si>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</si>
  <si>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</si>
  <si>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</si>
  <si>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</si>
  <si>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</si>
  <si>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</si>
  <si>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</si>
  <si>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</si>
  <si>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</si>
  <si>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</si>
  <si>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</si>
  <si>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</si>
  <si>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</si>
  <si>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</si>
  <si>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</si>
  <si>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</si>
  <si>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</si>
  <si>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</si>
  <si>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</si>
  <si>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</si>
  <si>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</si>
  <si>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</si>
  <si>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</si>
  <si>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</si>
  <si>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</si>
  <si>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</si>
  <si>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</si>
  <si>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</si>
  <si>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</si>
  <si>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</si>
  <si>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</si>
  <si>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</si>
  <si>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</si>
  <si>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</si>
  <si>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</si>
  <si>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</si>
  <si>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</si>
  <si>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</si>
  <si>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</si>
  <si>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</si>
  <si>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</si>
  <si>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</si>
  <si>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</si>
  <si>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</si>
  <si>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</si>
  <si>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</si>
  <si>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</si>
  <si>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</si>
  <si>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</si>
  <si>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</si>
  <si>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</si>
  <si>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</si>
  <si>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</si>
  <si>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</si>
  <si>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</si>
  <si>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</si>
  <si>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</si>
  <si>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</si>
  <si>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</si>
  <si>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</si>
  <si>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</si>
  <si>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</si>
  <si>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</si>
  <si>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</si>
  <si>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</si>
  <si>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</si>
  <si>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</si>
  <si>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</si>
  <si>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</si>
  <si>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</si>
  <si>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</si>
  <si>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</si>
  <si>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</si>
  <si>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</si>
  <si>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</si>
  <si>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</si>
  <si>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</si>
  <si>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</si>
  <si>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</si>
  <si>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</si>
  <si>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</si>
  <si>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</si>
  <si>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</si>
  <si>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</si>
  <si>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</si>
  <si>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</si>
  <si>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</si>
  <si>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</si>
  <si>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</si>
  <si>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</si>
  <si>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</si>
  <si>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</si>
  <si>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</si>
  <si>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</si>
  <si>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</si>
  <si>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</si>
  <si>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</si>
  <si>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</si>
  <si>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</si>
  <si>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</si>
  <si>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</si>
  <si>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</si>
  <si>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</si>
  <si>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</si>
  <si>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</si>
  <si>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</si>
  <si>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</si>
  <si>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</si>
  <si>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</si>
  <si>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</si>
  <si>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</si>
  <si>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</si>
  <si>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</si>
  <si>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</si>
  <si>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</si>
  <si>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</si>
  <si>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</si>
  <si>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</si>
  <si>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</si>
  <si>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</si>
  <si>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</si>
  <si>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</si>
  <si>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</si>
  <si>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</si>
  <si>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</si>
  <si>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</si>
  <si>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</si>
  <si>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</si>
  <si>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</si>
  <si>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</si>
  <si>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</si>
  <si>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</si>
  <si>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</si>
  <si>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</si>
  <si>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</si>
  <si>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</si>
  <si>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</si>
  <si>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</si>
  <si>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</si>
  <si>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</si>
  <si>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</si>
  <si>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</si>
  <si>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</si>
  <si>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</si>
  <si>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</si>
  <si>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</si>
  <si>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</si>
  <si>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</si>
  <si>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</si>
  <si>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</si>
  <si>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</si>
  <si>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</si>
  <si>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</si>
  <si>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</si>
  <si>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</si>
  <si>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</si>
  <si>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</si>
  <si>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</si>
  <si>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</si>
  <si>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</si>
  <si>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</si>
  <si>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</si>
  <si>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</si>
  <si>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</si>
  <si>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</si>
  <si>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</si>
  <si>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</si>
  <si>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</si>
  <si>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</si>
  <si>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</si>
  <si>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</si>
  <si>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</si>
  <si>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</si>
  <si>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</si>
  <si>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</si>
  <si>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</si>
  <si>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</si>
  <si>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</si>
  <si>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</si>
  <si>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</si>
  <si>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</si>
  <si>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</si>
  <si>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</si>
  <si>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</si>
  <si>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</si>
  <si>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</si>
  <si>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</si>
  <si>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</si>
  <si>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</si>
  <si>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</si>
  <si>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</si>
  <si>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</si>
  <si>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</si>
  <si>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</si>
  <si>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</si>
  <si>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</si>
  <si>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</si>
  <si>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</si>
  <si>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</si>
  <si>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</si>
  <si>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</si>
  <si>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</si>
  <si>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</si>
  <si>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</si>
  <si>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</si>
  <si>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</si>
  <si>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</si>
  <si>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</si>
  <si>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</si>
  <si>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</si>
  <si>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</si>
  <si>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</si>
  <si>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</si>
  <si>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</si>
  <si>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</si>
  <si>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</si>
  <si>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</si>
  <si>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</si>
  <si>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</si>
  <si>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</si>
  <si>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</si>
  <si>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</si>
  <si>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</si>
  <si>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</si>
  <si>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</si>
  <si>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</si>
  <si>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</si>
  <si>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</si>
  <si>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</si>
  <si>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</si>
  <si>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</si>
  <si>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</si>
  <si>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</si>
  <si>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</si>
  <si>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</si>
  <si>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</si>
  <si>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</si>
  <si>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</si>
  <si>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</si>
  <si>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</si>
  <si>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</si>
  <si>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</si>
  <si>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</si>
  <si>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</si>
  <si>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</si>
  <si>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</si>
  <si>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</si>
  <si>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</si>
  <si>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</si>
  <si>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</si>
  <si>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</si>
  <si>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</si>
  <si>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</si>
  <si>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</si>
  <si>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</si>
  <si>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</si>
  <si>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</si>
  <si>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</si>
  <si>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</si>
  <si>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</si>
  <si>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</si>
  <si>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</si>
  <si>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</si>
  <si>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</si>
  <si>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</si>
  <si>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</si>
  <si>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</si>
  <si>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</si>
  <si>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</si>
  <si>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</si>
  <si>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</si>
  <si>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</si>
  <si>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</si>
  <si>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</si>
  <si>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</si>
  <si>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</si>
  <si>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</si>
  <si>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</si>
  <si>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</si>
  <si>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</si>
  <si>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</si>
  <si>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</si>
  <si>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</si>
  <si>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</si>
  <si>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</si>
  <si>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</si>
  <si>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</si>
  <si>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</si>
  <si>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</si>
  <si>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</si>
  <si>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</si>
  <si>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</si>
  <si>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</si>
  <si>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</si>
  <si>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</si>
  <si>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</si>
  <si>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</si>
  <si>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</si>
  <si>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</si>
  <si>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</si>
  <si>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</si>
  <si>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</si>
  <si>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</si>
  <si>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</si>
  <si>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</si>
  <si>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</si>
  <si>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</si>
  <si>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</si>
  <si>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</si>
  <si>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</si>
  <si>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</si>
  <si>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</si>
  <si>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</si>
  <si>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</si>
  <si>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</si>
  <si>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</si>
  <si>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</si>
  <si>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</si>
  <si>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</si>
  <si>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</si>
  <si>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</si>
  <si>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</si>
  <si>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</si>
  <si>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</si>
  <si>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</si>
  <si>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</si>
  <si>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</si>
  <si>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</si>
  <si>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</si>
  <si>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</si>
  <si>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</si>
  <si>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</si>
  <si>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</si>
  <si>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</si>
  <si>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</si>
  <si>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</si>
  <si>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</si>
  <si>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</si>
  <si>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</si>
  <si>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</si>
  <si>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</si>
  <si>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</si>
  <si>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</si>
  <si>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</si>
  <si>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</si>
  <si>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</si>
  <si>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</si>
  <si>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</si>
  <si>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</si>
  <si>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</si>
  <si>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</si>
  <si>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</si>
  <si>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</si>
  <si>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</si>
  <si>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</si>
  <si>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</si>
  <si>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</si>
  <si>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</si>
  <si>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</si>
  <si>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</si>
  <si>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</si>
  <si>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</si>
  <si>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</si>
  <si>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</si>
  <si>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</si>
  <si>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</si>
  <si>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</si>
  <si>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</si>
  <si>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</si>
  <si>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</si>
  <si>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</si>
  <si>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</si>
  <si>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</si>
  <si>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</si>
  <si>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</si>
  <si>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</si>
  <si>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</si>
  <si>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</si>
  <si>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</si>
  <si>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</si>
  <si>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</si>
  <si>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</si>
  <si>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</si>
  <si>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</si>
  <si>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</si>
  <si>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</si>
  <si>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</si>
  <si>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</si>
  <si>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</si>
  <si>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</si>
  <si>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</si>
  <si>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</si>
  <si>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</si>
  <si>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</si>
  <si>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</si>
  <si>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</si>
  <si>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</si>
  <si>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</si>
  <si>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</si>
  <si>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</si>
  <si>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</si>
  <si>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</si>
  <si>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</si>
  <si>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</si>
  <si>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</si>
  <si>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</si>
  <si>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</si>
  <si>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</si>
  <si>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</si>
  <si>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</si>
  <si>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</si>
  <si>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</si>
  <si>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</si>
  <si>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</si>
  <si>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</si>
  <si>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</si>
  <si>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</si>
  <si>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</si>
  <si>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</si>
  <si>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</si>
  <si>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</si>
  <si>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</si>
  <si>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</si>
  <si>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</si>
  <si>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</si>
  <si>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</si>
  <si>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</si>
  <si>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</si>
  <si>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</si>
  <si>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</si>
  <si>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</si>
  <si>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</si>
  <si>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</si>
  <si>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</si>
  <si>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</si>
  <si>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</si>
  <si>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</si>
  <si>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</si>
  <si>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</si>
  <si>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</si>
  <si>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</si>
  <si>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</si>
  <si>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</si>
  <si>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</si>
  <si>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</si>
  <si>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</si>
  <si>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</si>
  <si>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</si>
  <si>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</si>
  <si>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</si>
  <si>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</si>
  <si>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</si>
  <si>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</si>
  <si>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</si>
  <si>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</si>
  <si>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</si>
  <si>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</si>
  <si>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</si>
  <si>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</si>
  <si>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</si>
  <si>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</si>
  <si>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</si>
  <si>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</si>
  <si>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</si>
  <si>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</si>
  <si>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</si>
  <si>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</si>
  <si>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</si>
  <si>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</si>
  <si>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</si>
  <si>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</si>
  <si>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</si>
  <si>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</si>
  <si>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</si>
  <si>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</si>
  <si>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</si>
  <si>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</si>
  <si>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</si>
  <si>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</si>
  <si>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</si>
  <si>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</si>
  <si>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</si>
  <si>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</si>
  <si>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</si>
  <si>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</si>
  <si>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</si>
  <si>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</si>
  <si>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</si>
  <si>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</si>
  <si>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</si>
  <si>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</si>
  <si>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</si>
  <si>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</si>
  <si>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</si>
  <si>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</si>
  <si>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</si>
  <si>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</si>
  <si>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</si>
  <si>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</si>
  <si>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</si>
  <si>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</si>
  <si>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</si>
  <si>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</si>
  <si>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</si>
  <si>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</si>
  <si>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</si>
  <si>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</si>
  <si>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</si>
  <si>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</si>
  <si>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</si>
  <si>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</si>
  <si>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</si>
  <si>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</si>
  <si>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</si>
  <si>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</si>
  <si>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</si>
  <si>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</si>
  <si>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</si>
  <si>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</si>
  <si>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</si>
  <si>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</si>
  <si>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</si>
  <si>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</si>
  <si>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</si>
  <si>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</si>
  <si>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</si>
  <si>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</si>
  <si>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</si>
  <si>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</si>
  <si>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</si>
  <si>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</si>
  <si>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</si>
  <si>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</si>
  <si>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</si>
  <si>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</si>
  <si>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</si>
  <si>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</si>
  <si>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</si>
  <si>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</si>
  <si>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</si>
  <si>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</si>
  <si>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</si>
  <si>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</si>
  <si>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</si>
  <si>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</si>
  <si>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</si>
  <si>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</si>
  <si>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</si>
  <si>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</si>
  <si>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</si>
  <si>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</si>
  <si>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</si>
  <si>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</si>
  <si>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</si>
  <si>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</si>
  <si>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</si>
  <si>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</si>
  <si>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</si>
  <si>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</si>
  <si>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</si>
  <si>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</si>
  <si>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</si>
  <si>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</si>
  <si>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</si>
  <si>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</si>
  <si>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</si>
  <si>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</si>
  <si>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</si>
  <si>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</si>
  <si>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</si>
  <si>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</si>
  <si>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</si>
  <si>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</si>
  <si>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</si>
  <si>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</si>
  <si>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</si>
  <si>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</si>
  <si>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</si>
  <si>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</si>
  <si>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</si>
  <si>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</si>
  <si>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</si>
  <si>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</si>
  <si>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</si>
  <si>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</si>
  <si>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</si>
  <si>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</si>
  <si>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</si>
  <si>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</si>
  <si>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</si>
  <si>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</si>
  <si>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</si>
  <si>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</si>
  <si>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</si>
  <si>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</si>
  <si>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</si>
  <si>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</si>
  <si>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</si>
  <si>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</si>
  <si>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</si>
  <si>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</si>
  <si>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</si>
  <si>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</si>
  <si>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</si>
  <si>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</si>
  <si>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</si>
  <si>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</si>
  <si>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</si>
  <si>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</si>
  <si>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</si>
  <si>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</si>
  <si>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</si>
  <si>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</si>
  <si>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</si>
  <si>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</si>
  <si>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</si>
  <si>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</si>
  <si>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</si>
  <si>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</si>
  <si>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</si>
  <si>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</si>
  <si>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</si>
  <si>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</si>
  <si>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</si>
  <si>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</si>
  <si>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</si>
  <si>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</si>
  <si>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</si>
  <si>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</si>
  <si>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</si>
  <si>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</si>
  <si>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</si>
  <si>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</si>
  <si>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</si>
  <si>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</si>
  <si>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</si>
  <si>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</si>
  <si>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</si>
  <si>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</si>
  <si>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</si>
  <si>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</si>
  <si>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</si>
  <si>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</si>
  <si>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</si>
  <si>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</si>
  <si>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</si>
  <si>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</si>
  <si>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</si>
  <si>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</si>
  <si>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</si>
  <si>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</si>
  <si>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</si>
  <si>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</si>
  <si>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</si>
  <si>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</si>
  <si>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</si>
  <si>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</si>
  <si>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</si>
  <si>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</si>
  <si>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</si>
  <si>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</si>
  <si>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</si>
  <si>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</si>
  <si>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</si>
  <si>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</si>
  <si>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</si>
  <si>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</si>
  <si>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</si>
  <si>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</si>
  <si>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</si>
  <si>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</si>
  <si>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</si>
  <si>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</si>
  <si>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</si>
  <si>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</si>
  <si>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</si>
  <si>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</si>
  <si>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</si>
  <si>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</si>
  <si>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</si>
  <si>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</si>
  <si>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</si>
  <si>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</si>
  <si>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</si>
  <si>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</si>
  <si>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</si>
  <si>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</si>
  <si>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</si>
  <si>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</si>
  <si>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</si>
  <si>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</si>
  <si>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</si>
  <si>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</si>
  <si>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</si>
  <si>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</si>
  <si>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</si>
  <si>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</si>
  <si>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</si>
  <si>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</si>
  <si>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</si>
  <si>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</si>
  <si>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</si>
  <si>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</si>
  <si>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</si>
  <si>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</si>
  <si>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</si>
  <si>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</si>
  <si>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</si>
  <si>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</si>
  <si>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</si>
  <si>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</si>
  <si>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</si>
  <si>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</si>
  <si>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</si>
  <si>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</si>
  <si>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</si>
  <si>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</si>
  <si>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</si>
  <si>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</si>
  <si>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</si>
  <si>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</si>
  <si>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</si>
  <si>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</si>
  <si>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</si>
  <si>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</si>
  <si>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</si>
  <si>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</si>
  <si>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</si>
  <si>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</si>
  <si>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</si>
  <si>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</si>
  <si>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</si>
  <si>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</si>
  <si>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</si>
  <si>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</si>
  <si>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</si>
  <si>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</si>
  <si>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</si>
  <si>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</si>
  <si>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</si>
  <si>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</si>
  <si>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</si>
  <si>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</si>
  <si>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</si>
  <si>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</si>
  <si>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</si>
  <si>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</si>
  <si>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</si>
  <si>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</si>
  <si>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</si>
  <si>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</si>
  <si>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</si>
  <si>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</si>
  <si>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</si>
  <si>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</si>
  <si>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</si>
  <si>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</si>
  <si>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</si>
  <si>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</si>
  <si>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</si>
  <si>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</si>
  <si>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</si>
  <si>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</si>
  <si>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</si>
  <si>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</si>
  <si>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</si>
  <si>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</si>
  <si>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</si>
  <si>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</si>
  <si>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</si>
  <si>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</si>
  <si>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</si>
  <si>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</si>
  <si>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</si>
  <si>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</si>
  <si>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</si>
  <si>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</si>
  <si>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</si>
  <si>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</si>
  <si>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</si>
  <si>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</si>
  <si>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</si>
  <si>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</si>
  <si>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</si>
  <si>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</si>
  <si>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</si>
  <si>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</si>
  <si>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</si>
  <si>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</si>
  <si>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</si>
  <si>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</si>
  <si>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</si>
  <si>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</si>
  <si>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</si>
  <si>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</si>
  <si>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</si>
  <si>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</si>
  <si>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</si>
  <si>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</si>
  <si>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</si>
  <si>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</si>
  <si>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</si>
  <si>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</si>
  <si>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</si>
  <si>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</si>
  <si>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</si>
  <si>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</si>
  <si>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</si>
  <si>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</si>
  <si>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</si>
  <si>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</si>
  <si>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</si>
  <si>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</si>
  <si>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</si>
  <si>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</si>
  <si>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</si>
  <si>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</si>
  <si>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</si>
  <si>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</si>
  <si>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</si>
  <si>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</si>
  <si>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</si>
  <si>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</si>
  <si>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</si>
  <si>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</si>
  <si>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</si>
  <si>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</si>
  <si>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</si>
  <si>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</si>
  <si>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</si>
  <si>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</si>
  <si>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</si>
  <si>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</si>
  <si>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</si>
  <si>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</si>
  <si>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</si>
  <si>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</si>
  <si>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</si>
  <si>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</si>
  <si>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</si>
  <si>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</si>
  <si>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</si>
  <si>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</si>
  <si>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</si>
  <si>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</si>
  <si>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</si>
  <si>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</si>
  <si>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</si>
  <si>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</si>
  <si>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</si>
  <si>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</si>
  <si>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</si>
  <si>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</si>
  <si>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</si>
  <si>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</si>
  <si>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</si>
  <si>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</si>
  <si>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</si>
  <si>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</si>
  <si>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</si>
  <si>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</si>
  <si>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</si>
  <si>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</si>
  <si>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</si>
  <si>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</si>
  <si>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</si>
  <si>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</si>
  <si>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</si>
  <si>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</si>
  <si>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</si>
  <si>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</si>
  <si>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</si>
  <si>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</si>
  <si>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</si>
  <si>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</si>
  <si>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</si>
  <si>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</si>
  <si>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</si>
  <si>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</si>
  <si>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</si>
  <si>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</si>
  <si>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</si>
  <si>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</si>
  <si>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</si>
  <si>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</si>
  <si>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</si>
  <si>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</si>
  <si>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</si>
  <si>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</si>
  <si>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</si>
  <si>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</si>
  <si>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</si>
  <si>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</si>
  <si>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</si>
  <si>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</si>
  <si>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</si>
  <si>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</si>
  <si>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</si>
  <si>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</si>
  <si>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</si>
  <si>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</si>
  <si>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</si>
  <si>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</si>
  <si>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</si>
  <si>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</si>
  <si>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</si>
  <si>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</si>
  <si>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</si>
  <si>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</si>
  <si>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</si>
  <si>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</si>
  <si>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</si>
  <si>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</si>
  <si>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</si>
  <si>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</si>
  <si>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</si>
  <si>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</si>
  <si>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</si>
  <si>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</si>
  <si>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</si>
  <si>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</si>
  <si>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</si>
  <si>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</si>
  <si>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</si>
  <si>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</si>
  <si>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</si>
  <si>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</si>
  <si>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</si>
  <si>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</si>
  <si>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</si>
  <si>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</si>
  <si>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</si>
  <si>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</si>
  <si>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</si>
  <si>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</si>
  <si>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</si>
  <si>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</si>
  <si>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</si>
  <si>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</si>
  <si>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</si>
  <si>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</si>
  <si>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</si>
  <si>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</si>
  <si>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</si>
  <si>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</si>
  <si>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</si>
  <si>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</si>
  <si>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</si>
  <si>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</si>
  <si>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</si>
  <si>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</si>
  <si>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</si>
  <si>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</si>
  <si>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</si>
  <si>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</si>
  <si>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</si>
  <si>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</si>
  <si>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</si>
  <si>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</si>
  <si>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</si>
  <si>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</si>
  <si>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</si>
  <si>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</si>
  <si>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</si>
  <si>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</si>
  <si>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</si>
  <si>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</si>
  <si>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</si>
  <si>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</si>
  <si>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</si>
  <si>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</si>
  <si>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</si>
  <si>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</si>
  <si>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</si>
  <si>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</si>
  <si>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</si>
  <si>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</si>
  <si>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</si>
  <si>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</si>
  <si>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</si>
  <si>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</si>
  <si>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</si>
  <si>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</si>
  <si>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</si>
  <si>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</si>
  <si>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</si>
  <si>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</si>
  <si>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</si>
  <si>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</si>
  <si>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</si>
  <si>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</si>
  <si>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</si>
  <si>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</si>
  <si>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</si>
  <si>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</si>
  <si>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</si>
  <si>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</si>
  <si>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</si>
  <si>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</si>
  <si>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</si>
  <si>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</si>
  <si>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</si>
  <si>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</si>
  <si>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</si>
  <si>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</si>
  <si>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</si>
  <si>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</si>
  <si>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</si>
  <si>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</si>
  <si>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</si>
  <si>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</si>
  <si>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</si>
  <si>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</si>
  <si>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</si>
  <si>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</si>
  <si>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</si>
  <si>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</si>
  <si>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</si>
  <si>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</si>
  <si>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</si>
  <si>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</si>
  <si>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</si>
  <si>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</si>
  <si>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</si>
  <si>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</si>
  <si>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</si>
  <si>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</si>
  <si>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</si>
  <si>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</si>
  <si>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</si>
  <si>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</si>
  <si>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</si>
  <si>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</si>
  <si>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</si>
  <si>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</si>
  <si>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</si>
  <si>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</si>
  <si>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</si>
  <si>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</si>
  <si>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</si>
  <si>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</si>
  <si>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</si>
  <si>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</si>
  <si>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</si>
  <si>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</si>
  <si>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</si>
  <si>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</si>
  <si>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</si>
  <si>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</si>
  <si>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</si>
  <si>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</si>
  <si>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</si>
  <si>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</si>
  <si>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</si>
  <si>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</si>
  <si>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</si>
  <si>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</si>
  <si>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</si>
  <si>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</si>
  <si>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</si>
  <si>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</si>
  <si>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</si>
  <si>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</si>
  <si>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</si>
  <si>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</si>
  <si>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</si>
  <si>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</si>
  <si>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</si>
  <si>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</si>
  <si>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</si>
  <si>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</si>
  <si>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</si>
  <si>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</si>
  <si>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</si>
  <si>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</si>
  <si>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</si>
  <si>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</si>
  <si>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</si>
  <si>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</si>
  <si>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</si>
  <si>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</si>
  <si>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</si>
  <si>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</si>
  <si>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</si>
  <si>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</si>
  <si>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</si>
  <si>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</si>
  <si>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</si>
  <si>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</si>
  <si>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</si>
  <si>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</si>
  <si>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</si>
  <si>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</si>
  <si>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</si>
  <si>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</si>
  <si>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</si>
  <si>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</si>
  <si>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</si>
  <si>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</si>
  <si>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</si>
  <si>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</si>
  <si>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</si>
  <si>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</si>
  <si>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</si>
  <si>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</si>
  <si>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</si>
  <si>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</si>
  <si>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</si>
  <si>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</si>
  <si>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</si>
  <si>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</si>
  <si>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</si>
  <si>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</si>
  <si>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</si>
  <si>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</si>
  <si>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</si>
  <si>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</si>
  <si>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</si>
  <si>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</si>
  <si>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</si>
  <si>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</si>
  <si>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</si>
  <si>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</si>
  <si>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</si>
  <si>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</si>
  <si>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</si>
  <si>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</si>
  <si>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</si>
  <si>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</si>
  <si>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</si>
  <si>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</si>
  <si>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</si>
  <si>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</si>
  <si>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</si>
  <si>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</si>
  <si>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</si>
  <si>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</si>
  <si>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</si>
  <si>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</si>
  <si>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</si>
  <si>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</si>
  <si>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</si>
  <si>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</si>
  <si>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</si>
  <si>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</si>
  <si>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</si>
  <si>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</si>
  <si>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</si>
  <si>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</si>
  <si>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</si>
  <si>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</si>
  <si>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</si>
  <si>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</si>
  <si>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</si>
  <si>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</si>
  <si>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</si>
  <si>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</si>
  <si>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</si>
  <si>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</si>
  <si>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</si>
  <si>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</si>
  <si>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</si>
  <si>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</si>
  <si>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</si>
  <si>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</si>
  <si>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</si>
  <si>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</si>
  <si>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</si>
  <si>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</si>
  <si>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</si>
  <si>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</si>
  <si>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</si>
  <si>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</si>
  <si>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</si>
  <si>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</si>
  <si>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</si>
  <si>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</si>
  <si>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</si>
  <si>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</si>
  <si>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</si>
  <si>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</si>
  <si>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</si>
  <si>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</si>
  <si>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</si>
  <si>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</si>
  <si>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</si>
  <si>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</si>
  <si>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</si>
  <si>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</si>
  <si>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</si>
  <si>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</si>
  <si>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</si>
  <si>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</si>
  <si>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</si>
  <si>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</si>
  <si>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</si>
  <si>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</si>
  <si>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</si>
  <si>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</si>
  <si>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</si>
  <si>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</si>
  <si>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</si>
  <si>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</si>
  <si>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</si>
  <si>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</si>
  <si>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</si>
  <si>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</si>
  <si>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</si>
  <si>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</si>
  <si>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</si>
  <si>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</si>
  <si>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</si>
  <si>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</si>
  <si>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</si>
  <si>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</si>
  <si>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</si>
  <si>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</si>
  <si>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</si>
  <si>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</si>
  <si>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</si>
  <si>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</si>
  <si>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</si>
  <si>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</si>
  <si>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</si>
  <si>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</si>
  <si>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</si>
  <si>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</si>
  <si>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</si>
  <si>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</si>
  <si>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</si>
  <si>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</si>
  <si>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</si>
  <si>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</si>
  <si>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</si>
  <si>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</si>
  <si>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</si>
  <si>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</si>
  <si>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</si>
  <si>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</si>
  <si>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</si>
  <si>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</si>
  <si>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</si>
  <si>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</si>
  <si>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</si>
  <si>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</si>
  <si>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</si>
  <si>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</si>
  <si>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</si>
  <si>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</si>
  <si>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</si>
  <si>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</si>
  <si>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</si>
  <si>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</si>
  <si>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</si>
  <si>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</si>
  <si>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</si>
  <si>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</si>
  <si>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</si>
  <si>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</si>
  <si>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</si>
  <si>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</si>
  <si>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</si>
  <si>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</si>
  <si>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</si>
  <si>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</si>
  <si>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</si>
  <si>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</si>
  <si>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</si>
  <si>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</si>
  <si>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</si>
  <si>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</si>
  <si>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</si>
  <si>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</si>
  <si>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</si>
  <si>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</si>
  <si>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</si>
  <si>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</si>
  <si>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</si>
  <si>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</si>
  <si>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</si>
  <si>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</si>
  <si>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</si>
  <si>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</si>
  <si>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</si>
  <si>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</si>
  <si>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</si>
  <si>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</si>
  <si>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</si>
  <si>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</si>
  <si>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</si>
  <si>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</si>
  <si>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</si>
  <si>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</si>
  <si>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</si>
  <si>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</si>
  <si>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</si>
  <si>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</si>
  <si>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</si>
  <si>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</si>
  <si>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</si>
  <si>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</si>
  <si>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</si>
  <si>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</si>
  <si>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</si>
  <si>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</si>
  <si>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</si>
  <si>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</si>
  <si>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</si>
  <si>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</si>
  <si>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</si>
  <si>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</si>
  <si>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</si>
  <si>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</si>
  <si>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</si>
  <si>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</si>
  <si>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</si>
  <si>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</si>
  <si>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</si>
  <si>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</si>
  <si>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</si>
  <si>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</si>
  <si>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</si>
  <si>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</si>
  <si>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</si>
  <si>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</si>
  <si>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</si>
  <si>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</si>
  <si>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</si>
  <si>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</si>
  <si>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</si>
  <si>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</si>
  <si>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</si>
  <si>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</si>
  <si>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</si>
  <si>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</si>
  <si>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</si>
  <si>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</si>
  <si>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</si>
  <si>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</si>
  <si>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</si>
  <si>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</si>
  <si>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</si>
  <si>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</si>
  <si>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</si>
  <si>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</si>
  <si>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</si>
  <si>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</si>
  <si>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</si>
  <si>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</si>
  <si>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</si>
  <si>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</si>
  <si>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</si>
  <si>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</si>
  <si>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</si>
  <si>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</si>
  <si>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</si>
  <si>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</si>
  <si>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</si>
  <si>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</si>
  <si>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</si>
  <si>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</si>
  <si>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</si>
  <si>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</si>
  <si>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</si>
  <si>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</si>
  <si>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</si>
  <si>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</si>
  <si>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</si>
  <si>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</si>
  <si>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</si>
  <si>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</si>
  <si>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</si>
  <si>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</si>
  <si>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</si>
  <si>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</si>
  <si>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</si>
  <si>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</si>
  <si>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</si>
  <si>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</si>
  <si>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</si>
  <si>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</si>
  <si>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</si>
  <si>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</si>
  <si>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</si>
  <si>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</si>
  <si>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</si>
  <si>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</si>
  <si>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</si>
  <si>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</si>
  <si>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</si>
  <si>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</si>
  <si>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</si>
  <si>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</si>
  <si>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</si>
  <si>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</si>
  <si>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</si>
  <si>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</si>
  <si>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</si>
  <si>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</si>
  <si>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</si>
  <si>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</si>
  <si>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</si>
  <si>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</si>
  <si>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</si>
  <si>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</si>
  <si>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</si>
  <si>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</si>
  <si>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</si>
  <si>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</si>
  <si>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</si>
  <si>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</si>
  <si>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</si>
  <si>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</si>
  <si>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</si>
  <si>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</si>
  <si>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</si>
  <si>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</si>
  <si>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</si>
  <si>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</si>
  <si>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</si>
  <si>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</si>
  <si>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</si>
  <si>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</si>
  <si>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</si>
  <si>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</si>
  <si>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</si>
  <si>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</si>
  <si>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</si>
  <si>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</si>
  <si>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</si>
  <si>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</si>
  <si>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</si>
  <si>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</si>
  <si>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</si>
  <si>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</si>
  <si>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</si>
  <si>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</si>
  <si>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</si>
  <si>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</si>
  <si>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</si>
  <si>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</si>
  <si>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</si>
  <si>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</si>
  <si>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</si>
  <si>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</si>
  <si>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</si>
  <si>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</si>
  <si>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</si>
  <si>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</si>
  <si>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</si>
  <si>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</si>
  <si>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</si>
  <si>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</si>
  <si>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</si>
  <si>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</si>
  <si>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</si>
  <si>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</si>
  <si>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</si>
  <si>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</si>
  <si>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</si>
  <si>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</si>
  <si>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</si>
  <si>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</si>
  <si>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</si>
  <si>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</si>
  <si>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</si>
  <si>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</si>
  <si>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</si>
  <si>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</si>
  <si>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</si>
  <si>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</si>
  <si>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</si>
  <si>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</si>
  <si>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</si>
  <si>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</si>
  <si>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</si>
  <si>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</si>
  <si>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</si>
  <si>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</si>
  <si>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</si>
  <si>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</si>
  <si>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</si>
  <si>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</si>
  <si>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</si>
  <si>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</si>
  <si>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</si>
  <si>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</si>
  <si>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</si>
  <si>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</si>
  <si>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</si>
  <si>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</si>
  <si>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</si>
  <si>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</si>
  <si>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</si>
  <si>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</si>
  <si>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</si>
  <si>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</si>
  <si>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</si>
  <si>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</si>
  <si>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</si>
  <si>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</si>
  <si>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</si>
  <si>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</si>
  <si>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</si>
  <si>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</si>
  <si>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</si>
  <si>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</si>
  <si>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</si>
  <si>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</si>
  <si>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</si>
  <si>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</si>
  <si>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</si>
  <si>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</si>
  <si>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</si>
  <si>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</si>
  <si>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</si>
  <si>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</si>
  <si>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</si>
  <si>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</si>
  <si>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</si>
  <si>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</si>
  <si>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</si>
  <si>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</si>
  <si>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</si>
  <si>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</si>
  <si>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</si>
  <si>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</si>
  <si>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</si>
  <si>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</si>
  <si>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</si>
  <si>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</si>
  <si>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</si>
  <si>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</si>
  <si>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</si>
  <si>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</si>
  <si>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</si>
  <si>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</si>
  <si>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</si>
  <si>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</si>
  <si>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</si>
  <si>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</si>
  <si>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</si>
  <si>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</si>
  <si>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</si>
  <si>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</si>
  <si>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</si>
  <si>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</si>
  <si>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</si>
  <si>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</si>
  <si>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</si>
  <si>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</si>
  <si>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</si>
  <si>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</si>
  <si>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</si>
  <si>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</si>
  <si>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</si>
  <si>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</si>
  <si>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</si>
  <si>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</si>
  <si>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</si>
  <si>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</si>
  <si>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</si>
  <si>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</si>
  <si>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</si>
  <si>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</si>
  <si>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</si>
  <si>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</si>
  <si>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</si>
  <si>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</si>
  <si>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</si>
  <si>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</si>
  <si>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</si>
  <si>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</si>
  <si>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</si>
  <si>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</si>
  <si>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</si>
  <si>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</si>
  <si>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</si>
  <si>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</si>
  <si>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</si>
  <si>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</si>
  <si>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</si>
  <si>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</si>
  <si>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</si>
  <si>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</si>
  <si>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</si>
  <si>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</si>
  <si>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</si>
  <si>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</si>
  <si>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</si>
  <si>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</si>
  <si>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</si>
  <si>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</si>
  <si>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</si>
  <si>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</si>
  <si>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</si>
  <si>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</si>
  <si>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</si>
  <si>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</si>
  <si>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</si>
  <si>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</si>
  <si>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</si>
  <si>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</si>
  <si>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</si>
  <si>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</si>
  <si>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</si>
  <si>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</si>
  <si>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</si>
  <si>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</si>
  <si>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</si>
  <si>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</si>
  <si>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</si>
  <si>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</si>
  <si>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</si>
  <si>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</si>
  <si>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</si>
  <si>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</si>
  <si>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</si>
  <si>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</si>
  <si>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</si>
  <si>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</si>
  <si>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</si>
  <si>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</si>
  <si>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</si>
  <si>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</si>
  <si>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</si>
  <si>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</si>
  <si>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</si>
  <si>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</si>
  <si>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</si>
  <si>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</si>
  <si>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</si>
  <si>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</si>
  <si>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</si>
  <si>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</si>
  <si>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</si>
  <si>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</si>
  <si>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</si>
  <si>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</si>
  <si>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</si>
  <si>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</si>
  <si>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</si>
  <si>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</si>
  <si>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</si>
  <si>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</si>
  <si>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</si>
  <si>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</si>
  <si>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</si>
  <si>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</si>
  <si>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</si>
  <si>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</si>
  <si>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</si>
  <si>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</si>
  <si>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</si>
  <si>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</si>
  <si>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</si>
  <si>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</si>
  <si>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</si>
  <si>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</si>
  <si>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</si>
  <si>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</si>
  <si>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</si>
  <si>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</si>
  <si>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</si>
  <si>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</si>
  <si>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</si>
  <si>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</si>
  <si>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</si>
  <si>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</si>
  <si>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</si>
  <si>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</si>
  <si>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</si>
  <si>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</si>
  <si>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</si>
  <si>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</si>
  <si>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</si>
  <si>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</si>
  <si>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</si>
  <si>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</si>
  <si>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</si>
  <si>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</si>
  <si>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</si>
  <si>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</si>
  <si>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</si>
  <si>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</si>
  <si>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</si>
  <si>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</si>
  <si>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</si>
  <si>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</si>
  <si>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</si>
  <si>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</si>
  <si>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</si>
  <si>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</si>
  <si>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</si>
  <si>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</si>
  <si>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</si>
  <si>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</si>
  <si>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</si>
  <si>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</si>
  <si>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</si>
  <si>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</si>
  <si>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</si>
  <si>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</si>
  <si>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</si>
  <si>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</si>
  <si>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</si>
  <si>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</si>
  <si>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</si>
  <si>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</si>
  <si>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</si>
  <si>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</si>
  <si>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</si>
  <si>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</si>
  <si>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</si>
  <si>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</si>
  <si>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</si>
  <si>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</si>
  <si>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</si>
  <si>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</si>
  <si>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</si>
  <si>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</si>
  <si>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</si>
  <si>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</si>
  <si>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</si>
  <si>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</si>
  <si>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</si>
  <si>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</si>
  <si>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</si>
  <si>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</si>
  <si>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</si>
  <si>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</si>
  <si>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</si>
  <si>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</si>
  <si>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</si>
  <si>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</si>
  <si>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</si>
  <si>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</si>
  <si>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</si>
  <si>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</si>
  <si>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</si>
  <si>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</si>
  <si>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</si>
  <si>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</si>
  <si>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</si>
  <si>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</si>
  <si>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</si>
  <si>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</si>
  <si>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</si>
  <si>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</si>
  <si>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</si>
  <si>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</si>
  <si>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</si>
  <si>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</si>
  <si>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</si>
  <si>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</si>
  <si>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</si>
  <si>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</si>
  <si>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</si>
  <si>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</si>
  <si>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</si>
  <si>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</si>
  <si>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</si>
  <si>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</si>
  <si>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</si>
  <si>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</si>
  <si>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</si>
  <si>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</si>
  <si>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</si>
  <si>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</si>
  <si>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</si>
  <si>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</si>
  <si>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</si>
  <si>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</si>
  <si>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</si>
  <si>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</si>
  <si>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</si>
  <si>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</si>
  <si>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</si>
  <si>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</si>
  <si>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</si>
  <si>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</si>
  <si>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</si>
  <si>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</si>
  <si>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</si>
  <si>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</si>
  <si>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</si>
  <si>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</si>
  <si>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</si>
  <si>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</si>
  <si>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</si>
  <si>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</si>
  <si>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</si>
  <si>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</si>
  <si>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</si>
  <si>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</si>
  <si>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</si>
  <si>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</si>
  <si>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</si>
  <si>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</si>
  <si>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</si>
  <si>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</si>
  <si>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</si>
  <si>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</si>
  <si>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</si>
  <si>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</si>
  <si>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</si>
  <si>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</si>
  <si>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</si>
  <si>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</si>
  <si>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</si>
  <si>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</si>
  <si>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</si>
  <si>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</si>
  <si>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</si>
  <si>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</si>
  <si>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</si>
  <si>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</si>
  <si>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</si>
  <si>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</si>
  <si>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</si>
  <si>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</si>
  <si>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</si>
  <si>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</si>
  <si>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</si>
  <si>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</si>
  <si>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</si>
  <si>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</si>
  <si>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</si>
  <si>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</si>
  <si>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</si>
  <si>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</si>
  <si>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</si>
  <si>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</si>
  <si>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</si>
  <si>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</si>
  <si>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</si>
  <si>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</si>
  <si>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</si>
  <si>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</si>
  <si>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</si>
  <si>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</si>
  <si>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</si>
  <si>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</si>
  <si>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</si>
  <si>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</si>
  <si>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</si>
  <si>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</si>
  <si>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</si>
  <si>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</si>
  <si>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</si>
  <si>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</si>
  <si>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</si>
  <si>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</si>
  <si>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</si>
  <si>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</si>
  <si>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</si>
  <si>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</si>
  <si>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</si>
  <si>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</si>
  <si>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</si>
  <si>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</si>
  <si>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</si>
  <si>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</si>
  <si>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</si>
  <si>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</si>
  <si>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</si>
  <si>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</si>
  <si>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</si>
  <si>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</si>
  <si>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</si>
  <si>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</si>
  <si>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</si>
  <si>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</si>
  <si>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</si>
  <si>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</si>
  <si>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</si>
  <si>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</si>
  <si>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</si>
  <si>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</si>
  <si>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</si>
  <si>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</si>
  <si>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</si>
  <si>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</si>
  <si>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</si>
  <si>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</si>
  <si>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</si>
  <si>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</si>
  <si>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</si>
  <si>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</si>
  <si>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</si>
  <si>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</si>
  <si>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</si>
  <si>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</si>
  <si>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</si>
  <si>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</si>
  <si>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</si>
  <si>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</si>
  <si>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</si>
  <si>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</si>
  <si>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</si>
  <si>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</si>
  <si>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</si>
  <si>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</si>
  <si>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</si>
  <si>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</si>
  <si>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</si>
  <si>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</si>
  <si>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</si>
  <si>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</si>
  <si>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</si>
  <si>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</si>
  <si>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</si>
  <si>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</si>
  <si>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</si>
  <si>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</si>
  <si>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</si>
  <si>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</si>
  <si>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</si>
  <si>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</si>
  <si>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</si>
  <si>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</si>
  <si>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</si>
  <si>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</si>
  <si>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</si>
  <si>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</si>
  <si>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</si>
  <si>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</si>
  <si>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</si>
  <si>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</si>
  <si>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</si>
  <si>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</si>
  <si>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</si>
  <si>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</si>
  <si>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</si>
  <si>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</si>
  <si>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</si>
  <si>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</si>
  <si>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</si>
  <si>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</si>
  <si>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</si>
  <si>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</si>
  <si>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</si>
  <si>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</si>
  <si>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</si>
  <si>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</si>
  <si>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</si>
  <si>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</si>
  <si>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</si>
  <si>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</si>
  <si>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</si>
  <si>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</si>
  <si>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</si>
  <si>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</si>
  <si>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</si>
  <si>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</si>
  <si>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</si>
  <si>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</si>
  <si>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</si>
  <si>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</si>
  <si>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</si>
  <si>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</si>
  <si>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</si>
  <si>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</si>
  <si>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</si>
  <si>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</si>
  <si>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</si>
  <si>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</si>
  <si>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</si>
  <si>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</si>
  <si>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</si>
  <si>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</si>
  <si>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</si>
  <si>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</si>
  <si>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</si>
  <si>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</si>
  <si>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</si>
  <si>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</si>
  <si>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</si>
  <si>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</si>
  <si>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</si>
  <si>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</si>
  <si>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</si>
  <si>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</si>
  <si>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</si>
  <si>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</si>
  <si>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</si>
  <si>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</si>
  <si>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</si>
  <si>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</si>
  <si>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</si>
  <si>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</si>
  <si>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</si>
  <si>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</si>
  <si>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</si>
  <si>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</si>
  <si>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</si>
  <si>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</si>
  <si>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</si>
  <si>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</si>
  <si>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</si>
  <si>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</si>
  <si>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</si>
  <si>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</si>
  <si>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</si>
  <si>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</si>
  <si>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</si>
  <si>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</si>
  <si>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</si>
  <si>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</si>
  <si>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</si>
  <si>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</si>
  <si>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</si>
  <si>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</si>
  <si>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</si>
  <si>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</si>
  <si>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</si>
  <si>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</si>
  <si>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</si>
  <si>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</si>
  <si>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</si>
  <si>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</si>
  <si>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</si>
  <si>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</si>
  <si>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</si>
  <si>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</si>
  <si>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</si>
  <si>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</si>
  <si>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</si>
  <si>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</si>
  <si>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</si>
  <si>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</si>
  <si>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</si>
  <si>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</si>
  <si>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</si>
  <si>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</si>
  <si>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</si>
  <si>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</si>
  <si>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</si>
  <si>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</si>
  <si>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</si>
  <si>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</si>
  <si>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</si>
  <si>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</si>
  <si>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</si>
  <si>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</si>
  <si>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</si>
  <si>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</si>
  <si>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</si>
  <si>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</si>
  <si>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</si>
  <si>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</si>
  <si>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</si>
  <si>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</si>
  <si>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</si>
  <si>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</si>
  <si>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</si>
  <si>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</si>
  <si>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</si>
  <si>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</si>
  <si>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</si>
  <si>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</si>
  <si>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</si>
  <si>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</si>
  <si>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</si>
  <si>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</si>
  <si>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</si>
  <si>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</si>
  <si>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</si>
  <si>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</si>
  <si>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</si>
  <si>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</si>
  <si>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</si>
  <si>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</si>
  <si>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</si>
  <si>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</si>
  <si>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</si>
  <si>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</si>
  <si>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</si>
  <si>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</si>
  <si>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</si>
  <si>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</si>
  <si>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</si>
  <si>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</si>
  <si>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</si>
  <si>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</si>
  <si>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</si>
  <si>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</si>
  <si>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</si>
  <si>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</si>
  <si>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</si>
  <si>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</si>
  <si>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</si>
  <si>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</si>
  <si>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</si>
  <si>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</si>
  <si>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</si>
  <si>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</si>
  <si>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</si>
  <si>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</si>
  <si>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</si>
  <si>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</si>
  <si>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</si>
  <si>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</si>
  <si>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</si>
  <si>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</si>
  <si>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</si>
  <si>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</si>
  <si>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</si>
  <si>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</si>
  <si>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</si>
  <si>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</si>
  <si>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</si>
  <si>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</si>
  <si>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</si>
  <si>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</si>
  <si>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</si>
  <si>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</si>
  <si>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</si>
  <si>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</si>
  <si>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</si>
  <si>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</si>
  <si>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</si>
  <si>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</si>
  <si>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</si>
  <si>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</si>
  <si>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</si>
  <si>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</si>
  <si>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</si>
  <si>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</si>
  <si>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</si>
  <si>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</si>
  <si>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</si>
  <si>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</si>
  <si>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</si>
  <si>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</si>
  <si>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</si>
  <si>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</si>
  <si>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</si>
  <si>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</si>
  <si>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</si>
  <si>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</si>
  <si>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</si>
  <si>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</si>
  <si>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</si>
  <si>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</si>
  <si>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</si>
  <si>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</si>
  <si>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</si>
  <si>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</si>
  <si>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</si>
  <si>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</si>
  <si>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</si>
  <si>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</si>
  <si>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</si>
  <si>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</si>
  <si>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</si>
  <si>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</si>
  <si>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</si>
  <si>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</si>
  <si>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</si>
  <si>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</si>
  <si>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</si>
  <si>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</si>
  <si>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</si>
  <si>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</si>
  <si>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</si>
  <si>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</si>
  <si>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</si>
  <si>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</si>
  <si>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</si>
  <si>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</si>
  <si>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</si>
  <si>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</si>
  <si>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</si>
  <si>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</si>
  <si>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</si>
  <si>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</si>
  <si>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</si>
  <si>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</si>
  <si>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</si>
  <si>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</si>
  <si>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</si>
  <si>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</si>
  <si>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</si>
  <si>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</si>
  <si>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</si>
  <si>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</si>
  <si>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</si>
  <si>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</si>
  <si>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</si>
  <si>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</si>
  <si>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</si>
  <si>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</si>
  <si>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</si>
  <si>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</si>
  <si>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</si>
  <si>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</si>
  <si>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</si>
  <si>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</si>
  <si>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</si>
  <si>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</si>
  <si>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</si>
  <si>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</si>
  <si>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</si>
  <si>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</si>
  <si>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</si>
  <si>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</si>
  <si>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</si>
  <si>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</si>
  <si>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</si>
  <si>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</si>
  <si>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</si>
  <si>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</si>
  <si>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</si>
  <si>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</si>
  <si>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</si>
  <si>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</si>
  <si>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</si>
  <si>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</si>
  <si>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</si>
  <si>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</si>
  <si>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</si>
  <si>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</si>
  <si>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</si>
  <si>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</si>
  <si>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</si>
  <si>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</si>
  <si>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</si>
  <si>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</si>
  <si>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</si>
  <si>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</si>
  <si>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</si>
  <si>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</si>
  <si>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</si>
  <si>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</si>
  <si>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</si>
  <si>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</si>
  <si>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</si>
  <si>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</si>
  <si>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</si>
  <si>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</si>
  <si>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</si>
  <si>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</si>
  <si>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</si>
  <si>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</si>
  <si>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</si>
  <si>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</si>
  <si>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</si>
  <si>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</si>
  <si>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</si>
  <si>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</si>
  <si>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</si>
  <si>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</si>
  <si>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</si>
  <si>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</si>
  <si>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</si>
  <si>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</si>
  <si>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</si>
  <si>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</si>
  <si>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</si>
  <si>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</si>
  <si>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</si>
  <si>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</si>
  <si>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</si>
  <si>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</si>
  <si>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</si>
  <si>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</si>
  <si>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</si>
  <si>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</si>
  <si>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</si>
  <si>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</si>
  <si>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</si>
  <si>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</si>
  <si>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</si>
  <si>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</si>
  <si>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</si>
  <si>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</si>
  <si>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</si>
  <si>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</si>
  <si>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</si>
  <si>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</si>
  <si>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</si>
  <si>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</si>
  <si>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</si>
  <si>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</si>
  <si>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</si>
  <si>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</si>
  <si>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</si>
  <si>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</si>
  <si>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</si>
  <si>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</si>
  <si>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</si>
  <si>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</si>
  <si>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</si>
  <si>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</si>
  <si>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</si>
  <si>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</si>
  <si>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</si>
  <si>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</si>
  <si>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</si>
  <si>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</si>
  <si>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</si>
  <si>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</si>
  <si>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</si>
  <si>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</si>
  <si>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</si>
  <si>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</si>
  <si>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</si>
  <si>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</si>
  <si>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</si>
  <si>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</si>
  <si>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</si>
  <si>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</si>
  <si>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</si>
  <si>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</si>
  <si>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</si>
  <si>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</si>
  <si>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</si>
  <si>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</si>
  <si>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</si>
  <si>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</si>
  <si>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</si>
  <si>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</si>
  <si>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</si>
  <si>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</si>
  <si>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</si>
  <si>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</si>
  <si>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</si>
  <si>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</si>
  <si>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</si>
  <si>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</si>
  <si>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</si>
  <si>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</si>
  <si>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</si>
  <si>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</si>
  <si>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</si>
  <si>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</si>
  <si>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</si>
  <si>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</si>
  <si>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</si>
  <si>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</si>
  <si>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</si>
  <si>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</si>
  <si>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</si>
  <si>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</si>
  <si>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</si>
  <si>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</si>
  <si>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</si>
  <si>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</si>
  <si>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</si>
  <si>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</si>
  <si>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</si>
  <si>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</si>
  <si>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</si>
  <si>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</si>
  <si>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</si>
  <si>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</si>
  <si>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</si>
  <si>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</si>
  <si>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</si>
  <si>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</si>
  <si>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</si>
  <si>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</si>
  <si>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</si>
  <si>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</si>
  <si>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</si>
  <si>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</si>
  <si>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</si>
  <si>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</si>
  <si>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</si>
  <si>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</si>
  <si>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</si>
  <si>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</si>
  <si>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</si>
  <si>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</si>
  <si>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</si>
  <si>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</si>
  <si>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</si>
  <si>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</si>
  <si>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</si>
  <si>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</si>
  <si>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</si>
  <si>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</si>
  <si>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</si>
  <si>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</si>
  <si>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</si>
  <si>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</si>
  <si>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</si>
  <si>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</si>
  <si>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</si>
  <si>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</si>
  <si>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</si>
  <si>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</si>
  <si>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</si>
  <si>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</si>
  <si>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</si>
  <si>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</si>
  <si>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</si>
  <si>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</si>
  <si>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</si>
  <si>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</si>
  <si>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</si>
  <si>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</si>
  <si>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</si>
  <si>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</si>
  <si>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</si>
  <si>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</si>
  <si>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</si>
  <si>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</si>
  <si>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</si>
  <si>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</si>
  <si>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</si>
  <si>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</si>
  <si>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</si>
  <si>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</si>
  <si>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</si>
  <si>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</si>
  <si>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</si>
  <si>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</si>
  <si>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</si>
  <si>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</si>
  <si>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</si>
  <si>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</si>
  <si>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</si>
  <si>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</si>
  <si>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</si>
  <si>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</si>
  <si>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</si>
  <si>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</si>
  <si>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</si>
  <si>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</si>
  <si>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</si>
  <si>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</si>
  <si>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</si>
  <si>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</si>
  <si>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</si>
  <si>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</si>
  <si>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</si>
  <si>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</si>
  <si>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</si>
  <si>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</si>
  <si>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</si>
  <si>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</si>
  <si>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</si>
  <si>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</si>
  <si>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</si>
  <si>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</si>
  <si>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</si>
  <si>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</si>
  <si>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</si>
  <si>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</si>
  <si>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</si>
  <si>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</si>
  <si>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</si>
  <si>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</si>
  <si>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</si>
  <si>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</si>
  <si>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</si>
  <si>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</si>
  <si>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</si>
  <si>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</si>
  <si>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</si>
  <si>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</si>
  <si>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</si>
  <si>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</si>
  <si>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</si>
  <si>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</si>
  <si>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</si>
  <si>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</si>
  <si>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</si>
  <si>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</si>
  <si>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</si>
  <si>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</si>
  <si>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</si>
  <si>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</si>
  <si>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</si>
  <si>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</si>
  <si>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</si>
  <si>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</si>
  <si>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</si>
  <si>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</si>
  <si>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</si>
  <si>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</si>
  <si>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</si>
  <si>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</si>
  <si>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</si>
  <si>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</si>
  <si>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</si>
  <si>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</si>
  <si>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</si>
  <si>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</si>
  <si>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</si>
  <si>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</si>
  <si>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</si>
  <si>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</si>
  <si>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</si>
  <si>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</si>
  <si>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</si>
  <si>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</si>
  <si>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</si>
  <si>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</si>
  <si>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</si>
  <si>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</si>
  <si>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</si>
  <si>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</si>
  <si>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</si>
  <si>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</si>
  <si>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</si>
  <si>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</si>
  <si>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</si>
  <si>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</si>
  <si>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</si>
  <si>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</si>
  <si>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</si>
  <si>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</si>
  <si>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</si>
  <si>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</si>
  <si>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</si>
  <si>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</si>
  <si>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</si>
  <si>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</si>
  <si>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</si>
  <si>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</si>
  <si>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</si>
  <si>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</si>
  <si>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</si>
  <si>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</si>
  <si>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</si>
  <si>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</si>
  <si>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</si>
  <si>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</si>
  <si>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</si>
  <si>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</si>
  <si>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</si>
  <si>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</si>
  <si>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</si>
  <si>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</si>
  <si>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</si>
  <si>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</si>
  <si>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</si>
  <si>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</si>
  <si>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</si>
  <si>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</si>
  <si>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</si>
  <si>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</si>
  <si>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</si>
  <si>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</si>
  <si>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</si>
  <si>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</si>
  <si>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</si>
  <si>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</si>
  <si>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</si>
  <si>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</si>
  <si>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</si>
  <si>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</si>
  <si>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</si>
  <si>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</si>
  <si>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</si>
  <si>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</si>
  <si>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</si>
  <si>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</si>
  <si>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</si>
  <si>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</si>
  <si>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</si>
  <si>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</si>
  <si>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</si>
  <si>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</si>
  <si>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</si>
  <si>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</si>
  <si>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</si>
  <si>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</si>
  <si>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</si>
  <si>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</si>
  <si>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</si>
  <si>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</si>
  <si>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</si>
  <si>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</si>
  <si>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</si>
  <si>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</si>
  <si>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</si>
  <si>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</si>
  <si>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</si>
  <si>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</si>
  <si>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</si>
  <si>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</si>
  <si>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</si>
  <si>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</si>
  <si>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</si>
  <si>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</si>
  <si>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</si>
  <si>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</si>
  <si>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</si>
  <si>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</si>
  <si>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</si>
  <si>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</si>
  <si>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</si>
  <si>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</si>
  <si>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</si>
  <si>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</si>
  <si>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</si>
  <si>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</si>
  <si>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</si>
  <si>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</si>
  <si>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</si>
  <si>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</si>
  <si>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</si>
  <si>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</si>
  <si>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</si>
  <si>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</si>
  <si>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</si>
  <si>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</si>
  <si>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</si>
  <si>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</si>
  <si>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</si>
  <si>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</si>
  <si>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</si>
  <si>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</si>
  <si>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</si>
  <si>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</si>
  <si>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</si>
  <si>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</si>
  <si>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</si>
  <si>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</si>
  <si>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</si>
  <si>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</si>
  <si>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</si>
  <si>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</si>
  <si>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</si>
  <si>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</si>
  <si>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</si>
  <si>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</si>
  <si>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</si>
  <si>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</si>
  <si>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</si>
  <si>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</si>
  <si>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</si>
  <si>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</si>
  <si>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</si>
  <si>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</si>
  <si>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</si>
  <si>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</si>
  <si>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</si>
  <si>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</si>
  <si>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</si>
  <si>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</si>
  <si>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</si>
  <si>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</si>
  <si>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</si>
  <si>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</si>
  <si>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</si>
  <si>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</si>
  <si>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</si>
  <si>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</si>
  <si>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</si>
  <si>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</si>
  <si>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</si>
  <si>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</si>
  <si>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</si>
  <si>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</si>
  <si>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</si>
  <si>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</si>
  <si>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</si>
  <si>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</si>
  <si>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</si>
  <si>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</si>
  <si>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</si>
  <si>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</si>
  <si>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</si>
  <si>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</si>
  <si>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</si>
  <si>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</si>
  <si>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</si>
  <si>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</si>
  <si>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</si>
  <si>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</si>
  <si>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</si>
  <si>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</si>
  <si>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</si>
  <si>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</si>
  <si>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</si>
  <si>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</si>
  <si>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</si>
  <si>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</si>
  <si>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</si>
  <si>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</si>
  <si>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</si>
  <si>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</si>
  <si>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</si>
  <si>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</si>
  <si>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</si>
  <si>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</si>
  <si>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</si>
  <si>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</si>
  <si>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</si>
  <si>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</si>
  <si>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</si>
  <si>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</si>
  <si>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</si>
  <si>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</si>
  <si>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</si>
  <si>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</si>
  <si>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</si>
  <si>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</si>
  <si>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</si>
  <si>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</si>
  <si>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</si>
  <si>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</si>
  <si>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</si>
  <si>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</si>
  <si>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</si>
  <si>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</si>
  <si>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</si>
  <si>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</si>
  <si>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</si>
  <si>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</si>
  <si>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</si>
  <si>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</si>
  <si>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</si>
  <si>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</si>
  <si>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</si>
  <si>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</si>
  <si>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</si>
  <si>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</si>
  <si>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</si>
  <si>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</si>
  <si>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</si>
  <si>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</si>
  <si>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</si>
  <si>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</si>
  <si>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</si>
  <si>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</si>
  <si>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</si>
  <si>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</si>
  <si>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</si>
  <si>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</si>
  <si>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</si>
  <si>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</si>
  <si>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</si>
  <si>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</si>
  <si>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</si>
  <si>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</si>
  <si>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</si>
  <si>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</si>
  <si>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</si>
  <si>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</si>
  <si>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</si>
  <si>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</si>
  <si>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</si>
  <si>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</si>
  <si>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</si>
  <si>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</si>
  <si>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</si>
  <si>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</si>
  <si>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</si>
  <si>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</si>
  <si>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</si>
  <si>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</si>
  <si>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</si>
  <si>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</si>
  <si>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</si>
  <si>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</si>
  <si>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</si>
  <si>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</si>
  <si>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</si>
  <si>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</si>
  <si>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</si>
  <si>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</si>
  <si>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</si>
  <si>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</si>
  <si>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</si>
  <si>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</si>
  <si>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</si>
  <si>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</si>
  <si>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</si>
  <si>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</si>
  <si>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</si>
  <si>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</si>
  <si>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</si>
  <si>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</si>
  <si>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</si>
  <si>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</si>
  <si>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</si>
  <si>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</si>
  <si>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</si>
  <si>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</si>
  <si>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</si>
  <si>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</si>
  <si>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</si>
  <si>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</si>
  <si>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</si>
  <si>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</si>
  <si>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</si>
  <si>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</si>
  <si>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</si>
  <si>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</si>
  <si>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</si>
  <si>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</si>
  <si>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</si>
  <si>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</si>
  <si>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</si>
  <si>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</si>
  <si>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</si>
  <si>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</si>
  <si>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</si>
  <si>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</si>
  <si>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</si>
  <si>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</si>
  <si>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</si>
  <si>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</si>
  <si>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</si>
  <si>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</si>
  <si>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</si>
  <si>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</si>
  <si>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</si>
  <si>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</si>
  <si>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</si>
  <si>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</si>
  <si>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</si>
  <si>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</si>
  <si>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</si>
  <si>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</si>
  <si>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</si>
  <si>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</si>
  <si>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</si>
  <si>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</si>
  <si>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</si>
  <si>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</si>
  <si>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</si>
  <si>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</si>
  <si>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</si>
  <si>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</si>
  <si>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</si>
  <si>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</si>
  <si>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</si>
  <si>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</si>
  <si>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</si>
  <si>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</si>
  <si>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</si>
  <si>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</si>
  <si>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</si>
  <si>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</si>
  <si>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</si>
  <si>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</si>
  <si>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</si>
  <si>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</si>
  <si>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</si>
  <si>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</si>
  <si>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</si>
  <si>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</si>
  <si>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</si>
  <si>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</si>
  <si>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</si>
  <si>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</si>
  <si>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</si>
  <si>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</si>
  <si>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</si>
  <si>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</si>
  <si>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</si>
  <si>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</si>
  <si>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</si>
  <si>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</si>
  <si>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</si>
  <si>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</si>
  <si>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</si>
  <si>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</si>
  <si>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</si>
  <si>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</si>
  <si>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</si>
  <si>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</si>
  <si>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</si>
  <si>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</si>
  <si>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</si>
  <si>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</si>
  <si>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</si>
  <si>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</si>
  <si>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</si>
  <si>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</si>
  <si>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</si>
  <si>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</si>
  <si>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</si>
  <si>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</si>
  <si>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</si>
  <si>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</si>
  <si>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</si>
  <si>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</si>
  <si>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</si>
  <si>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</si>
  <si>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</si>
  <si>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</si>
  <si>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</si>
  <si>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</si>
  <si>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</si>
  <si>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</si>
  <si>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</si>
  <si>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</si>
  <si>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</si>
  <si>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</si>
  <si>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</si>
  <si>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</si>
  <si>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</si>
  <si>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</si>
  <si>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</si>
  <si>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</si>
  <si>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</si>
  <si>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</si>
  <si>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</si>
  <si>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</si>
  <si>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</si>
  <si>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</si>
  <si>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</si>
  <si>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</si>
  <si>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</si>
  <si>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</si>
  <si>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</si>
  <si>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</si>
  <si>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</si>
  <si>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</si>
  <si>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</si>
  <si>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</si>
  <si>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</si>
  <si>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</si>
  <si>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</si>
  <si>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</si>
  <si>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</si>
  <si>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</si>
  <si>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</si>
  <si>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</si>
  <si>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</si>
  <si>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</si>
  <si>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</si>
  <si>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</si>
  <si>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</si>
  <si>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</si>
  <si>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</si>
  <si>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</si>
  <si>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</si>
  <si>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</si>
  <si>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</si>
  <si>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</si>
  <si>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</si>
  <si>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</si>
  <si>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</si>
  <si>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</si>
  <si>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</si>
  <si>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</si>
  <si>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</si>
  <si>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</si>
  <si>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</si>
  <si>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</si>
  <si>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</si>
  <si>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</si>
  <si>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</si>
  <si>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</si>
  <si>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</si>
  <si>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</si>
  <si>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</si>
  <si>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</si>
  <si>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</si>
  <si>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</si>
  <si>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</si>
  <si>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</si>
  <si>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</si>
  <si>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</si>
  <si>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</si>
  <si>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</si>
  <si>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</si>
  <si>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</si>
  <si>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</si>
  <si>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</si>
  <si>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</si>
  <si>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</si>
  <si>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</si>
  <si>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</si>
  <si>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</si>
  <si>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</si>
  <si>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</si>
  <si>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</si>
  <si>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</si>
  <si>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</si>
  <si>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</si>
  <si>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</si>
  <si>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</si>
  <si>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</si>
  <si>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</si>
  <si>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</si>
  <si>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</si>
  <si>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</si>
  <si>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</si>
  <si>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</si>
  <si>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</si>
  <si>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</si>
  <si>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</si>
  <si>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</si>
  <si>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</si>
  <si>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</si>
  <si>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</si>
  <si>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</si>
  <si>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</si>
  <si>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</si>
  <si>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</si>
  <si>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</si>
  <si>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</si>
  <si>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</si>
  <si>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</si>
  <si>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</si>
  <si>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</si>
  <si>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</si>
  <si>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</si>
  <si>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</si>
  <si>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</si>
  <si>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</si>
  <si>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</si>
  <si>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</si>
  <si>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</si>
  <si>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</si>
  <si>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</si>
  <si>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</si>
  <si>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</si>
  <si>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</si>
  <si>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</si>
  <si>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</si>
  <si>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</si>
  <si>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</si>
  <si>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</si>
  <si>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</si>
  <si>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</si>
  <si>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</si>
  <si>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</si>
  <si>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</si>
  <si>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</si>
  <si>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</si>
  <si>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</si>
  <si>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</si>
  <si>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</si>
  <si>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</si>
  <si>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</si>
  <si>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</si>
  <si>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</si>
  <si>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</si>
  <si>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</si>
  <si>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</si>
  <si>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</si>
  <si>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</si>
  <si>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</si>
  <si>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</si>
  <si>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</si>
  <si>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</si>
  <si>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</si>
  <si>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</si>
  <si>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</si>
  <si>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</si>
  <si>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</si>
  <si>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</si>
  <si>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</si>
  <si>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</si>
  <si>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</si>
  <si>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</si>
  <si>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</si>
  <si>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</si>
  <si>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</si>
  <si>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</si>
  <si>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</si>
  <si>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</si>
  <si>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</si>
  <si>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</si>
  <si>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</si>
  <si>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</si>
  <si>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</si>
  <si>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</si>
  <si>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</si>
  <si>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</si>
  <si>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</si>
  <si>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</si>
  <si>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</si>
  <si>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</si>
  <si>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</si>
  <si>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</si>
  <si>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</si>
  <si>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</si>
  <si>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</si>
  <si>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</si>
  <si>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</si>
  <si>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</si>
  <si>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</si>
  <si>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</si>
  <si>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</si>
  <si>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</si>
  <si>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</si>
  <si>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</si>
  <si>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</si>
  <si>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</si>
  <si>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</si>
  <si>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</si>
  <si>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</si>
  <si>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</si>
  <si>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</si>
  <si>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</si>
  <si>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</si>
  <si>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</si>
  <si>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</si>
  <si>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</si>
  <si>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</si>
  <si>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</si>
  <si>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</si>
  <si>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</si>
  <si>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</si>
  <si>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</si>
  <si>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</si>
  <si>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</si>
  <si>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</si>
  <si>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</si>
  <si>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</si>
  <si>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</si>
  <si>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</si>
  <si>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</si>
  <si>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</si>
  <si>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</si>
  <si>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</si>
  <si>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</si>
  <si>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</si>
  <si>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</si>
  <si>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</si>
  <si>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</si>
  <si>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</si>
  <si>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</si>
  <si>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</si>
  <si>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</si>
  <si>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</si>
  <si>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</si>
  <si>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</si>
  <si>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</si>
  <si>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</si>
  <si>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</si>
  <si>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</si>
  <si>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</si>
  <si>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</si>
  <si>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</si>
  <si>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</si>
  <si>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</si>
  <si>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</si>
  <si>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</si>
  <si>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</si>
  <si>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</si>
  <si>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</si>
  <si>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</si>
  <si>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</si>
  <si>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</si>
  <si>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</si>
  <si>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</si>
  <si>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</si>
  <si>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</si>
  <si>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</si>
  <si>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</si>
  <si>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</si>
  <si>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</si>
  <si>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</si>
  <si>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</si>
  <si>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</si>
  <si>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</si>
  <si>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</si>
  <si>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</si>
  <si>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</si>
  <si>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</si>
  <si>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</si>
  <si>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</si>
  <si>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</si>
  <si>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</si>
  <si>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</si>
  <si>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</si>
  <si>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</si>
  <si>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</si>
  <si>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</si>
  <si>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</si>
  <si>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</si>
  <si>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</si>
  <si>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</si>
  <si>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</si>
  <si>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</si>
  <si>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</si>
  <si>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</si>
  <si>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</si>
  <si>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</si>
  <si>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</si>
  <si>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</si>
  <si>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</si>
  <si>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</si>
  <si>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</si>
  <si>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</si>
  <si>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</si>
  <si>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</si>
  <si>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</si>
  <si>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</si>
  <si>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</si>
  <si>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</si>
  <si>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</si>
  <si>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</si>
  <si>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</si>
  <si>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</si>
  <si>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</si>
  <si>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</si>
  <si>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</si>
  <si>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</si>
  <si>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</si>
  <si>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</si>
  <si>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</si>
  <si>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</si>
  <si>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</si>
  <si>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</si>
  <si>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</si>
  <si>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</si>
  <si>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</si>
  <si>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</si>
  <si>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</si>
  <si>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</si>
  <si>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</si>
  <si>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</si>
  <si>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</si>
  <si>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</si>
  <si>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</si>
  <si>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</si>
  <si>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</si>
  <si>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</si>
  <si>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</si>
  <si>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</si>
  <si>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</si>
  <si>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</si>
  <si>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</si>
  <si>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</si>
  <si>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</si>
  <si>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</si>
  <si>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</si>
  <si>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</si>
  <si>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</si>
  <si>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</si>
  <si>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</si>
  <si>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</si>
  <si>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</si>
  <si>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</si>
  <si>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</si>
  <si>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</si>
  <si>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</si>
  <si>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</si>
  <si>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</si>
  <si>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</si>
  <si>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</si>
  <si>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</si>
  <si>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</si>
  <si>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</si>
  <si>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</si>
  <si>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</si>
  <si>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</si>
  <si>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</si>
  <si>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</si>
  <si>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</si>
  <si>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</si>
  <si>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</si>
  <si>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</si>
  <si>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</si>
  <si>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</si>
  <si>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</si>
  <si>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</si>
  <si>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</si>
  <si>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</si>
  <si>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</si>
  <si>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</si>
  <si>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</si>
  <si>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</si>
  <si>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</si>
  <si>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</si>
  <si>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</si>
  <si>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</si>
  <si>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</si>
  <si>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</si>
  <si>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</si>
  <si>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</si>
  <si>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</si>
  <si>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</si>
  <si>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</si>
  <si>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</si>
  <si>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</si>
  <si>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</si>
  <si>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</si>
  <si>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</si>
  <si>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</si>
  <si>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</si>
  <si>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</si>
  <si>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</si>
  <si>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</si>
  <si>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</si>
  <si>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</si>
  <si>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</si>
  <si>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</si>
  <si>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</si>
  <si>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</si>
  <si>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</si>
  <si>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</si>
  <si>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</si>
  <si>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</si>
  <si>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</si>
  <si>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</si>
  <si>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</si>
  <si>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</si>
  <si>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</si>
  <si>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</si>
  <si>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</si>
  <si>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</si>
  <si>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</si>
  <si>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</si>
  <si>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</si>
  <si>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</si>
  <si>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</si>
  <si>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</si>
  <si>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</si>
  <si>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</si>
  <si>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</si>
  <si>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</si>
  <si>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</si>
  <si>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</si>
  <si>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</si>
  <si>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</si>
  <si>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</si>
  <si>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</si>
  <si>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</si>
  <si>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</si>
  <si>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</si>
  <si>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</si>
  <si>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</si>
  <si>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</si>
  <si>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</si>
  <si>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</si>
  <si>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</si>
  <si>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</si>
  <si>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</si>
  <si>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</si>
  <si>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</si>
  <si>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</si>
  <si>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</si>
  <si>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</si>
  <si>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</si>
  <si>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</si>
  <si>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</si>
  <si>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</si>
  <si>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</si>
  <si>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</si>
  <si>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</si>
  <si>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</si>
  <si>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</si>
  <si>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</si>
  <si>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</si>
  <si>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</si>
  <si>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</si>
  <si>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</si>
  <si>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</si>
  <si>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</si>
  <si>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</si>
  <si>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</si>
  <si>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</si>
  <si>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</si>
  <si>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</si>
  <si>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</si>
  <si>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</si>
  <si>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</si>
  <si>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</si>
  <si>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</si>
  <si>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</si>
  <si>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</si>
  <si>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</si>
  <si>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</si>
  <si>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</si>
  <si>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</si>
  <si>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</si>
  <si>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</si>
  <si>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</si>
  <si>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</si>
  <si>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</si>
  <si>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</si>
  <si>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</si>
  <si>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</si>
  <si>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</si>
  <si>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</si>
  <si>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</si>
  <si>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</si>
  <si>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</si>
  <si>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</si>
  <si>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</si>
  <si>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</si>
  <si>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</si>
  <si>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</si>
  <si>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</si>
  <si>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</si>
  <si>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</si>
  <si>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</si>
  <si>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</si>
  <si>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</si>
  <si>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</si>
  <si>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</si>
  <si>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</si>
  <si>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</si>
  <si>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</si>
  <si>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</si>
  <si>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</si>
  <si>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</si>
  <si>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</si>
  <si>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</si>
  <si>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</si>
  <si>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</si>
  <si>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</si>
  <si>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</si>
  <si>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</si>
  <si>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</si>
  <si>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</si>
  <si>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</si>
  <si>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</si>
  <si>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</si>
  <si>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</si>
  <si>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</si>
  <si>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</si>
  <si>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</si>
  <si>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</si>
  <si>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</si>
  <si>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</si>
  <si>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</si>
  <si>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</si>
  <si>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</si>
  <si>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</si>
  <si>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</si>
  <si>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</si>
  <si>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</si>
  <si>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</si>
  <si>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</si>
  <si>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</si>
  <si>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</si>
  <si>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</si>
  <si>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</si>
  <si>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</si>
  <si>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</si>
  <si>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</si>
  <si>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</si>
  <si>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</si>
  <si>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</si>
  <si>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</si>
  <si>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</si>
  <si>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</si>
  <si>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</si>
  <si>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</si>
  <si>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</si>
  <si>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</si>
  <si>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</si>
  <si>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</si>
  <si>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</si>
  <si>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</si>
  <si>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</si>
  <si>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</si>
  <si>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</si>
  <si>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</si>
  <si>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</si>
  <si>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</si>
  <si>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</si>
  <si>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</si>
  <si>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</si>
  <si>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</si>
  <si>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</si>
  <si>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</si>
  <si>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</si>
  <si>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</si>
  <si>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</si>
  <si>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</si>
  <si>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</si>
  <si>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</si>
  <si>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</si>
  <si>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</si>
  <si>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</si>
  <si>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</si>
  <si>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</si>
  <si>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</si>
  <si>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</si>
  <si>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</si>
  <si>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</si>
  <si>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</si>
  <si>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</si>
  <si>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</si>
  <si>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</si>
  <si>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</si>
  <si>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</si>
  <si>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</si>
  <si>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</si>
  <si>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</si>
  <si>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</si>
  <si>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</si>
  <si>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</si>
  <si>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</si>
  <si>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</si>
  <si>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</si>
  <si>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</si>
  <si>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</si>
  <si>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</si>
  <si>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</si>
  <si>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</si>
  <si>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</si>
  <si>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</si>
  <si>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</si>
  <si>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</si>
  <si>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</si>
  <si>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</si>
  <si>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</si>
  <si>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</si>
  <si>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</si>
  <si>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</si>
  <si>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</si>
  <si>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</si>
  <si>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</si>
  <si>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</si>
  <si>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</si>
  <si>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</si>
  <si>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</si>
  <si>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</si>
  <si>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</si>
  <si>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</si>
  <si>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</si>
  <si>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</si>
  <si>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</si>
  <si>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</si>
  <si>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</si>
  <si>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</si>
  <si>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</si>
  <si>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</si>
  <si>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</si>
  <si>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</si>
  <si>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</si>
  <si>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</si>
  <si>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</si>
  <si>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</si>
  <si>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</si>
  <si>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</si>
  <si>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</si>
  <si>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</si>
  <si>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</si>
  <si>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</si>
  <si>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</si>
  <si>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</si>
  <si>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</si>
  <si>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</si>
  <si>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</si>
  <si>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</si>
  <si>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</si>
  <si>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</si>
  <si>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</si>
  <si>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</si>
  <si>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</si>
  <si>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</si>
  <si>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</si>
  <si>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</si>
  <si>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</si>
  <si>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</si>
  <si>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</si>
  <si>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</si>
  <si>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</si>
  <si>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</si>
  <si>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</si>
  <si>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</si>
  <si>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</si>
  <si>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</si>
  <si>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</si>
  <si>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</si>
  <si>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</si>
  <si>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</si>
  <si>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</si>
  <si>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</si>
  <si>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</si>
  <si>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</si>
  <si>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</si>
  <si>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</si>
  <si>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</si>
  <si>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</si>
  <si>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</si>
  <si>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</si>
  <si>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</si>
  <si>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</si>
  <si>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</si>
  <si>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</si>
  <si>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</si>
  <si>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</si>
  <si>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</si>
  <si>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</si>
  <si>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</si>
  <si>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</si>
  <si>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</si>
  <si>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</si>
  <si>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</si>
  <si>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</si>
  <si>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</si>
  <si>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</si>
  <si>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</si>
  <si>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</si>
  <si>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</si>
  <si>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</si>
  <si>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</si>
  <si>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</si>
  <si>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</si>
  <si>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</si>
  <si>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</si>
  <si>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</si>
  <si>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</si>
  <si>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</si>
  <si>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</si>
  <si>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</si>
  <si>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</si>
  <si>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</si>
  <si>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</si>
  <si>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</si>
  <si>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</si>
  <si>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</si>
  <si>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</si>
  <si>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</si>
  <si>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</si>
  <si>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</si>
  <si>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</si>
  <si>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</si>
  <si>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</si>
  <si>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</si>
  <si>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</si>
  <si>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</si>
  <si>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</si>
  <si>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</si>
  <si>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</si>
  <si>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</si>
  <si>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</si>
  <si>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</si>
  <si>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</si>
  <si>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</si>
  <si>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</si>
  <si>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</si>
  <si>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</si>
  <si>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</si>
  <si>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</si>
  <si>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</si>
  <si>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</si>
  <si>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</si>
  <si>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</si>
  <si>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</si>
  <si>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</si>
  <si>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</si>
  <si>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</si>
  <si>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</si>
  <si>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</si>
  <si>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</si>
  <si>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</si>
  <si>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</si>
  <si>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</si>
  <si>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</si>
  <si>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</si>
  <si>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</si>
  <si>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</si>
  <si>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</si>
  <si>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</si>
  <si>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</si>
  <si>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</si>
  <si>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</si>
  <si>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</si>
  <si>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</si>
  <si>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</si>
  <si>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</si>
  <si>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</si>
  <si>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</si>
  <si>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</si>
  <si>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</si>
  <si>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</si>
  <si>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</si>
  <si>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</si>
  <si>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</si>
  <si>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</si>
  <si>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</si>
  <si>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</si>
  <si>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</si>
  <si>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</si>
  <si>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</si>
  <si>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</si>
  <si>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</si>
  <si>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</si>
  <si>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</si>
  <si>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</si>
  <si>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</si>
  <si>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</si>
  <si>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</si>
  <si>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</si>
  <si>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</si>
  <si>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</si>
  <si>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</si>
  <si>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</si>
  <si>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</si>
  <si>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</si>
  <si>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</si>
  <si>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</si>
  <si>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</si>
  <si>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</si>
  <si>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</si>
  <si>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</si>
  <si>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</si>
  <si>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</si>
  <si>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</si>
  <si>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</si>
  <si>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</si>
  <si>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</si>
  <si>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</si>
  <si>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</si>
  <si>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</si>
  <si>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</si>
  <si>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</si>
  <si>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</si>
  <si>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</si>
  <si>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</si>
  <si>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</si>
  <si>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</si>
  <si>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</si>
  <si>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</si>
  <si>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</si>
  <si>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</si>
  <si>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</si>
  <si>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</si>
  <si>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</si>
  <si>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</si>
  <si>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</si>
  <si>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</si>
  <si>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</si>
  <si>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</si>
  <si>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</si>
  <si>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</si>
  <si>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</si>
  <si>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</si>
  <si>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</si>
  <si>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</si>
  <si>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</si>
  <si>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</si>
  <si>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</si>
  <si>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</si>
  <si>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</si>
  <si>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</si>
  <si>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</si>
  <si>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</si>
  <si>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</si>
  <si>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</si>
  <si>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</si>
  <si>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</si>
  <si>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</si>
  <si>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</si>
  <si>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</si>
  <si>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</si>
  <si>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</si>
  <si>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</si>
  <si>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</si>
  <si>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</si>
  <si>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</si>
  <si>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</si>
  <si>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</si>
  <si>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</si>
  <si>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</si>
  <si>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</si>
  <si>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</si>
  <si>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</si>
  <si>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</si>
  <si>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</si>
  <si>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</si>
  <si>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</si>
  <si>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</si>
  <si>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</si>
  <si>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</si>
  <si>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</si>
  <si>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</si>
  <si>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</si>
  <si>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</si>
  <si>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</si>
  <si>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</si>
  <si>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</si>
  <si>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</si>
  <si>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</si>
  <si>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</si>
  <si>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</si>
  <si>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</si>
  <si>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</si>
  <si>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</si>
  <si>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</si>
  <si>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</si>
  <si>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</si>
  <si>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</si>
  <si>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</si>
  <si>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</si>
  <si>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</si>
  <si>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</si>
  <si>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</si>
  <si>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</si>
  <si>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</si>
  <si>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</si>
  <si>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</si>
  <si>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</si>
  <si>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</si>
  <si>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</si>
  <si>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</si>
  <si>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</si>
  <si>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</si>
  <si>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</si>
  <si>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</si>
  <si>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</si>
  <si>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</si>
  <si>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</si>
  <si>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</si>
  <si>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</si>
  <si>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</si>
  <si>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</si>
  <si>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</si>
  <si>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</si>
  <si>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</si>
  <si>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</si>
  <si>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</si>
  <si>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</si>
  <si>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</si>
  <si>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</si>
  <si>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</si>
  <si>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</si>
  <si>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</si>
  <si>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</si>
  <si>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</si>
  <si>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</si>
  <si>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</si>
  <si>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</si>
  <si>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</si>
  <si>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</si>
  <si>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</si>
  <si>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</si>
  <si>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</si>
  <si>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</si>
  <si>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</si>
  <si>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</si>
  <si>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</si>
  <si>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</si>
  <si>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</si>
  <si>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</si>
  <si>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</si>
  <si>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</si>
  <si>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</si>
  <si>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</si>
  <si>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</si>
  <si>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</si>
  <si>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</si>
  <si>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</si>
  <si>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</si>
  <si>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</si>
  <si>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</si>
  <si>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</si>
  <si>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</si>
  <si>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</si>
  <si>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</si>
  <si>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</si>
  <si>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</si>
  <si>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</si>
  <si>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</si>
  <si>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</si>
  <si>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</si>
  <si>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</si>
  <si>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</si>
  <si>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</si>
  <si>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</si>
  <si>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</si>
  <si>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</si>
  <si>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</si>
  <si>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</si>
  <si>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</si>
  <si>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</si>
  <si>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</si>
  <si>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</si>
  <si>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</si>
  <si>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</si>
  <si>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</si>
  <si>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</si>
  <si>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</si>
  <si>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</si>
  <si>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</si>
  <si>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</si>
  <si>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</si>
  <si>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</si>
  <si>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</si>
  <si>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</si>
  <si>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</si>
  <si>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</si>
  <si>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</si>
  <si>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</si>
  <si>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</si>
  <si>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</si>
  <si>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</si>
  <si>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</si>
  <si>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</si>
  <si>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</si>
  <si>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</si>
  <si>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</si>
  <si>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</si>
  <si>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</si>
  <si>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</si>
  <si>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</si>
  <si>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</si>
  <si>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</si>
  <si>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</si>
  <si>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</si>
  <si>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</si>
  <si>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</si>
  <si>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</si>
  <si>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</si>
  <si>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</si>
  <si>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</si>
  <si>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</si>
  <si>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</si>
  <si>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</si>
  <si>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</si>
  <si>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</si>
  <si>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</si>
  <si>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</si>
  <si>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</si>
  <si>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</si>
  <si>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</si>
  <si>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</si>
  <si>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</si>
  <si>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</si>
  <si>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</si>
  <si>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</si>
  <si>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</si>
  <si>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</si>
  <si>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</si>
  <si>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</si>
  <si>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</si>
  <si>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</si>
  <si>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</si>
  <si>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</si>
  <si>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</si>
  <si>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</si>
  <si>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</si>
  <si>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</si>
  <si>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</si>
  <si>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</si>
  <si>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</si>
  <si>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</si>
  <si>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</si>
  <si>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</si>
  <si>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</si>
  <si>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</si>
  <si>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</si>
  <si>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</si>
  <si>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</si>
  <si>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</si>
  <si>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</si>
  <si>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</si>
  <si>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</si>
  <si>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</si>
  <si>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</si>
  <si>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</si>
  <si>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</si>
  <si>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</si>
  <si>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</si>
  <si>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</si>
  <si>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</si>
  <si>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</si>
  <si>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</si>
  <si>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</si>
  <si>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</si>
  <si>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</si>
  <si>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</si>
  <si>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</si>
  <si>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</si>
  <si>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</si>
  <si>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</si>
  <si>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</si>
  <si>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</si>
  <si>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</si>
  <si>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</si>
  <si>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</si>
  <si>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</si>
  <si>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</si>
  <si>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</si>
  <si>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</si>
  <si>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</si>
  <si>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</si>
  <si>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</si>
  <si>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</si>
  <si>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</si>
  <si>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</si>
  <si>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</si>
  <si>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</si>
  <si>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</si>
  <si>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</si>
  <si>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</si>
  <si>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</si>
  <si>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</si>
  <si>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</si>
  <si>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</si>
  <si>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</si>
  <si>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</si>
  <si>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</si>
  <si>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</si>
  <si>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</si>
  <si>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</si>
  <si>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</si>
  <si>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</si>
  <si>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</si>
  <si>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</si>
  <si>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</si>
  <si>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</si>
  <si>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</si>
  <si>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</si>
  <si>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</si>
  <si>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</si>
  <si>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</si>
  <si>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</si>
  <si>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</si>
  <si>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</si>
  <si>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</si>
  <si>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</si>
  <si>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</si>
  <si>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</si>
  <si>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</si>
  <si>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</si>
  <si>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</si>
  <si>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</si>
  <si>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</si>
  <si>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</si>
  <si>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</si>
  <si>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</si>
  <si>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</si>
  <si>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</si>
  <si>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</si>
  <si>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</si>
  <si>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</si>
  <si>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</si>
  <si>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</si>
  <si>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</si>
  <si>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</si>
  <si>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</si>
  <si>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</si>
  <si>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</si>
  <si>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</si>
  <si>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</si>
  <si>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</si>
  <si>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</si>
  <si>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</si>
  <si>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</si>
  <si>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</si>
  <si>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</si>
  <si>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</si>
  <si>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</si>
  <si>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</si>
  <si>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</si>
  <si>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</si>
  <si>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</si>
  <si>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</si>
  <si>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</si>
  <si>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</si>
  <si>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</si>
  <si>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</si>
  <si>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</si>
  <si>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</si>
  <si>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</si>
  <si>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</si>
  <si>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</si>
  <si>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</si>
  <si>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</si>
  <si>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</si>
  <si>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</si>
  <si>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</si>
  <si>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</si>
  <si>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</si>
  <si>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</si>
  <si>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</si>
  <si>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</si>
  <si>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</si>
  <si>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</si>
  <si>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</si>
  <si>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</si>
  <si>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</si>
  <si>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</si>
  <si>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</si>
  <si>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</si>
  <si>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</si>
  <si>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</si>
  <si>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</si>
  <si>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</si>
  <si>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</si>
  <si>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</si>
  <si>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</si>
  <si>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</si>
  <si>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</si>
  <si>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</si>
  <si>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</si>
  <si>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</si>
  <si>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</si>
  <si>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</si>
  <si>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</si>
  <si>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</si>
  <si>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</si>
  <si>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</si>
  <si>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</si>
  <si>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</si>
  <si>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</si>
  <si>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</si>
  <si>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</si>
  <si>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</si>
  <si>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</si>
  <si>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</si>
  <si>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</si>
  <si>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</si>
  <si>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</si>
  <si>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</si>
  <si>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</si>
  <si>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</si>
  <si>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</si>
  <si>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</si>
  <si>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</si>
  <si>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</si>
  <si>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</si>
  <si>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</si>
  <si>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</si>
  <si>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</si>
  <si>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</si>
  <si>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</si>
  <si>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</si>
  <si>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</si>
  <si>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</si>
  <si>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</si>
  <si>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</si>
  <si>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</si>
  <si>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</si>
  <si>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</si>
  <si>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</si>
  <si>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</si>
  <si>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</si>
  <si>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</si>
  <si>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</si>
  <si>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</si>
  <si>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</si>
  <si>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</si>
  <si>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</si>
  <si>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</si>
  <si>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</si>
  <si>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</si>
  <si>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</si>
  <si>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</si>
  <si>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</si>
  <si>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</si>
  <si>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</si>
  <si>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</si>
  <si>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</si>
  <si>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</si>
  <si>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</si>
  <si>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</si>
  <si>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</si>
  <si>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</si>
  <si>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</si>
  <si>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</si>
  <si>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</si>
  <si>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</si>
  <si>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</si>
  <si>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</si>
  <si>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</si>
  <si>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</si>
  <si>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</si>
  <si>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</si>
  <si>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</si>
  <si>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</si>
  <si>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</si>
  <si>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</si>
  <si>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</si>
  <si>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</si>
  <si>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</si>
  <si>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</si>
  <si>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</si>
  <si>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</si>
  <si>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</si>
  <si>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</si>
  <si>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</si>
  <si>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</si>
  <si>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</si>
  <si>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</si>
  <si>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</si>
  <si>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</si>
  <si>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</si>
  <si>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</si>
  <si>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</si>
  <si>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</si>
  <si>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</si>
  <si>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</si>
  <si>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</si>
  <si>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</si>
  <si>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</si>
  <si>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</si>
  <si>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</si>
  <si>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</si>
  <si>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</si>
  <si>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</si>
  <si>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</si>
  <si>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</si>
  <si>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</si>
  <si>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</si>
  <si>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</si>
  <si>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</si>
  <si>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</si>
  <si>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</si>
  <si>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</si>
  <si>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</si>
  <si>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</si>
  <si>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</si>
  <si>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</si>
  <si>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</si>
  <si>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</si>
  <si>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</si>
  <si>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</si>
  <si>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</si>
  <si>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</si>
  <si>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</si>
  <si>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</si>
  <si>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</si>
  <si>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</si>
  <si>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</si>
  <si>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</si>
  <si>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</si>
  <si>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</si>
  <si>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</si>
  <si>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</si>
  <si>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</si>
  <si>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</si>
  <si>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</si>
  <si>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</si>
  <si>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</si>
  <si>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</si>
  <si>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</si>
  <si>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</si>
  <si>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</si>
  <si>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</si>
  <si>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</si>
  <si>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</si>
  <si>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</si>
  <si>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</si>
  <si>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</si>
  <si>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</si>
  <si>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</si>
  <si>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</si>
  <si>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</si>
  <si>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</si>
  <si>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</si>
  <si>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</si>
  <si>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</si>
  <si>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</si>
  <si>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</si>
  <si>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</si>
  <si>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</si>
  <si>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</si>
  <si>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</si>
  <si>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</si>
  <si>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</si>
  <si>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</si>
  <si>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</si>
  <si>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</si>
  <si>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</si>
  <si>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</si>
  <si>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</si>
  <si>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</si>
  <si>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</si>
  <si>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</si>
  <si>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</si>
  <si>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</si>
  <si>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</si>
  <si>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</si>
  <si>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</si>
  <si>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</si>
  <si>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</si>
  <si>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</si>
  <si>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</si>
  <si>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</si>
  <si>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</si>
  <si>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</si>
  <si>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</si>
  <si>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</si>
  <si>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</si>
  <si>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</si>
  <si>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</si>
  <si>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</si>
  <si>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</si>
  <si>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</si>
  <si>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</si>
  <si>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</si>
  <si>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</si>
  <si>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</si>
  <si>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</si>
  <si>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</si>
  <si>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</si>
  <si>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</si>
  <si>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</si>
  <si>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</si>
  <si>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</si>
  <si>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</si>
  <si>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</si>
  <si>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</si>
  <si>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</si>
  <si>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</si>
  <si>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</si>
  <si>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</si>
  <si>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</si>
  <si>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</si>
  <si>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</si>
  <si>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</si>
  <si>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</si>
  <si>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</si>
  <si>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</si>
  <si>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</si>
  <si>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</si>
  <si>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</si>
  <si>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</si>
  <si>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</si>
  <si>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</si>
  <si>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</si>
  <si>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</si>
  <si>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</si>
  <si>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</si>
  <si>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</si>
  <si>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</si>
  <si>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</si>
  <si>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</si>
  <si>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</si>
  <si>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</si>
  <si>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</si>
  <si>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</si>
  <si>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</si>
  <si>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</si>
  <si>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</si>
  <si>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</si>
  <si>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</si>
  <si>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</si>
  <si>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</si>
  <si>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</si>
  <si>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</si>
  <si>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</si>
  <si>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</si>
  <si>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</si>
  <si>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</si>
  <si>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</si>
  <si>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</si>
  <si>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</si>
  <si>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</si>
  <si>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</si>
  <si>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</si>
  <si>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</si>
  <si>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</si>
  <si>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</si>
  <si>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</si>
  <si>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</si>
  <si>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</si>
  <si>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</si>
  <si>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</si>
  <si>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</si>
  <si>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</si>
  <si>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</si>
  <si>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</si>
  <si>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</si>
  <si>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</si>
  <si>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</si>
  <si>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</si>
  <si>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</si>
  <si>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</si>
  <si>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</si>
  <si>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</si>
  <si>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</si>
  <si>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</si>
  <si>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</si>
  <si>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</si>
  <si>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</si>
  <si>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</si>
  <si>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</si>
  <si>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</si>
  <si>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</si>
  <si>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</si>
  <si>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</si>
  <si>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</si>
  <si>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</si>
  <si>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</si>
  <si>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</si>
  <si>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</si>
  <si>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</si>
  <si>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</si>
  <si>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</si>
  <si>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</si>
  <si>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</si>
  <si>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</si>
  <si>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</si>
  <si>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</si>
  <si>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</si>
  <si>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</si>
  <si>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</si>
  <si>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</si>
  <si>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</si>
  <si>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</si>
  <si>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</si>
  <si>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</si>
  <si>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</si>
  <si>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</si>
  <si>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</si>
  <si>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</si>
  <si>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</si>
  <si>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</si>
  <si>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</si>
  <si>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</si>
  <si>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</si>
  <si>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</si>
  <si>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</si>
  <si>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</si>
  <si>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</si>
  <si>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</si>
  <si>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</si>
  <si>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</si>
  <si>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</si>
  <si>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</si>
  <si>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</si>
  <si>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</si>
  <si>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</si>
  <si>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</si>
  <si>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</si>
  <si>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</si>
  <si>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</si>
  <si>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</si>
  <si>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</si>
  <si>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</si>
  <si>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</si>
  <si>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</si>
  <si>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</si>
  <si>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</si>
  <si>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</si>
  <si>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</si>
  <si>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</si>
  <si>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</si>
  <si>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</si>
  <si>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</si>
  <si>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</si>
  <si>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</si>
  <si>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</si>
  <si>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</si>
  <si>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</si>
  <si>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</si>
  <si>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</si>
  <si>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</si>
  <si>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</si>
  <si>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</si>
  <si>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</si>
  <si>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</si>
  <si>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</si>
  <si>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</si>
  <si>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</si>
  <si>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</si>
  <si>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</si>
  <si>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</si>
  <si>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</si>
  <si>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</si>
  <si>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</si>
  <si>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</si>
  <si>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</si>
  <si>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</si>
  <si>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</si>
  <si>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</si>
  <si>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</si>
  <si>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</si>
  <si>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</si>
  <si>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</si>
  <si>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</si>
  <si>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</si>
  <si>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</si>
  <si>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</si>
  <si>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</si>
  <si>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</si>
  <si>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</si>
  <si>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</si>
  <si>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</si>
  <si>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</si>
  <si>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</si>
  <si>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</si>
  <si>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</si>
  <si>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</si>
  <si>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</si>
  <si>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</si>
  <si>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</si>
  <si>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</si>
  <si>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</si>
  <si>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</si>
  <si>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</si>
  <si>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</si>
  <si>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</si>
  <si>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</si>
  <si>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</si>
  <si>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</si>
  <si>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</si>
  <si>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</si>
  <si>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</si>
  <si>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</si>
  <si>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</si>
  <si>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</si>
  <si>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</si>
  <si>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</si>
  <si>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</si>
  <si>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</si>
  <si>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</si>
  <si>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</si>
  <si>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</si>
  <si>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</si>
  <si>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</si>
  <si>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</si>
  <si>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</si>
  <si>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</si>
  <si>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</si>
  <si>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</si>
  <si>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</si>
  <si>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</si>
  <si>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</si>
  <si>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</si>
  <si>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</si>
  <si>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</si>
  <si>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</si>
  <si>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</si>
  <si>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</si>
  <si>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</si>
  <si>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</si>
  <si>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</si>
  <si>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</si>
  <si>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</si>
  <si>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</si>
  <si>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</si>
  <si>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</si>
  <si>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</si>
  <si>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</si>
  <si>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</si>
  <si>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</si>
  <si>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</si>
  <si>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</si>
  <si>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</si>
  <si>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</si>
  <si>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</si>
  <si>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</si>
  <si>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</si>
  <si>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</si>
  <si>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</si>
  <si>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</si>
  <si>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</si>
  <si>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</si>
  <si>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</si>
  <si>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</si>
  <si>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</si>
  <si>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</si>
  <si>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</si>
  <si>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</si>
  <si>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</si>
  <si>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</si>
  <si>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</si>
  <si>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</si>
  <si>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</si>
  <si>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</si>
  <si>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</si>
  <si>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</si>
  <si>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</si>
  <si>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</si>
  <si>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</si>
  <si>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</si>
  <si>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</si>
  <si>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</si>
  <si>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</si>
  <si>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</si>
  <si>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</si>
  <si>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</si>
  <si>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</si>
  <si>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</si>
  <si>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</si>
  <si>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</si>
  <si>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</si>
  <si>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</si>
  <si>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</si>
  <si>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</si>
  <si>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</si>
  <si>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</si>
  <si>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</si>
  <si>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</si>
  <si>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</si>
  <si>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</si>
  <si>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</si>
  <si>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</si>
  <si>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</si>
  <si>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</si>
  <si>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</si>
  <si>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</si>
  <si>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</si>
  <si>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</si>
  <si>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</si>
  <si>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</si>
  <si>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</si>
  <si>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</si>
  <si>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</si>
  <si>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</si>
  <si>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</si>
  <si>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</si>
  <si>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</si>
  <si>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</si>
  <si>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</si>
  <si>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</si>
  <si>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</si>
  <si>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</si>
  <si>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</si>
  <si>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</si>
  <si>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</si>
  <si>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</si>
  <si>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</si>
  <si>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</si>
  <si>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</si>
  <si>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</si>
  <si>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</si>
  <si>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</si>
  <si>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</si>
  <si>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</si>
  <si>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</si>
  <si>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</si>
  <si>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</si>
  <si>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</si>
  <si>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</si>
  <si>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</si>
  <si>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</si>
  <si>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</si>
  <si>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</si>
  <si>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</si>
  <si>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</si>
  <si>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</si>
  <si>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</si>
  <si>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</si>
  <si>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</si>
  <si>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</si>
  <si>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</si>
  <si>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</si>
  <si>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</si>
  <si>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</si>
  <si>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</si>
  <si>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</si>
  <si>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</si>
  <si>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</si>
  <si>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</si>
  <si>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</si>
  <si>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</si>
  <si>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</si>
  <si>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</si>
  <si>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</si>
  <si>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</si>
  <si>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</si>
  <si>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</si>
  <si>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</si>
  <si>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</si>
  <si>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</si>
  <si>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</si>
  <si>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</si>
  <si>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</si>
  <si>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</si>
  <si>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</si>
  <si>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</si>
  <si>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</si>
  <si>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</si>
  <si>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</si>
  <si>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</si>
  <si>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</si>
  <si>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</si>
  <si>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</si>
  <si>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</si>
  <si>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</si>
  <si>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</si>
  <si>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</si>
  <si>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</si>
  <si>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</si>
  <si>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</si>
  <si>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</si>
  <si>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</si>
  <si>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</si>
  <si>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</si>
  <si>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</si>
  <si>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</si>
  <si>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</si>
  <si>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</si>
  <si>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</si>
  <si>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</si>
  <si>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</si>
  <si>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</si>
  <si>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</si>
  <si>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</si>
  <si>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</si>
  <si>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</si>
  <si>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</si>
  <si>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</si>
  <si>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</si>
  <si>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</si>
  <si>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</si>
  <si>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</si>
  <si>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</si>
  <si>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</si>
  <si>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</si>
  <si>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</si>
  <si>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</si>
  <si>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</si>
  <si>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</si>
  <si>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</si>
  <si>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</si>
  <si>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</si>
  <si>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</si>
  <si>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</si>
  <si>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</si>
  <si>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</si>
  <si>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</si>
  <si>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</si>
  <si>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</si>
  <si>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</si>
  <si>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</si>
  <si>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</si>
  <si>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</si>
  <si>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</si>
  <si>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</si>
  <si>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</si>
  <si>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</si>
  <si>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</si>
  <si>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</si>
  <si>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</si>
  <si>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</si>
  <si>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</si>
  <si>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</si>
  <si>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</si>
  <si>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</si>
  <si>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</si>
  <si>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</si>
  <si>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</si>
  <si>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</si>
  <si>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</si>
  <si>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</si>
  <si>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</si>
  <si>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</si>
  <si>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</si>
  <si>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</si>
  <si>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</si>
  <si>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</si>
  <si>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</si>
  <si>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</si>
  <si>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</si>
  <si>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</si>
  <si>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</si>
  <si>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</si>
  <si>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</si>
  <si>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</si>
  <si>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</si>
  <si>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</si>
  <si>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</si>
  <si>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</si>
  <si>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</si>
  <si>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</si>
  <si>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</si>
  <si>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</si>
  <si>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</si>
  <si>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</si>
  <si>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</si>
  <si>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</si>
  <si>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</si>
  <si>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</si>
  <si>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</si>
  <si>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</si>
  <si>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</si>
  <si>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</si>
  <si>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</si>
  <si>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</si>
  <si>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</si>
  <si>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</si>
  <si>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</si>
  <si>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</si>
  <si>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</si>
  <si>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</si>
  <si>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</si>
  <si>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</si>
  <si>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</si>
  <si>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</si>
  <si>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</si>
  <si>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</si>
  <si>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</si>
  <si>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</si>
  <si>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</si>
  <si>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</si>
  <si>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</si>
  <si>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</si>
  <si>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</si>
  <si>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</si>
  <si>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</si>
  <si>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</si>
  <si>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</si>
  <si>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</si>
  <si>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</si>
  <si>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</si>
  <si>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</si>
  <si>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</si>
  <si>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</si>
  <si>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</si>
  <si>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</si>
  <si>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</si>
  <si>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</si>
  <si>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</si>
  <si>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</si>
  <si>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</si>
  <si>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</si>
  <si>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</si>
  <si>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</si>
  <si>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</si>
  <si>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</si>
  <si>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</si>
  <si>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</si>
  <si>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</si>
  <si>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</si>
  <si>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</si>
  <si>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</si>
  <si>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</si>
  <si>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</si>
  <si>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</si>
  <si>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</si>
  <si>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</si>
  <si>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</si>
  <si>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</si>
  <si>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</si>
  <si>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</si>
  <si>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</si>
  <si>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</si>
  <si>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</si>
  <si>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</si>
  <si>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</si>
  <si>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</si>
  <si>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</si>
  <si>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</si>
  <si>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</si>
  <si>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</si>
  <si>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</si>
  <si>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</si>
  <si>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</si>
  <si>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</si>
  <si>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</si>
  <si>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</si>
  <si>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</si>
  <si>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</si>
  <si>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</si>
  <si>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</si>
  <si>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</si>
  <si>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</si>
  <si>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</si>
  <si>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</si>
  <si>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</si>
  <si>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</si>
  <si>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</si>
  <si>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</si>
  <si>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</si>
  <si>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</si>
  <si>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</si>
  <si>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</si>
  <si>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</si>
  <si>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</si>
  <si>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</si>
  <si>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</si>
  <si>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</si>
  <si>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</si>
  <si>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</si>
  <si>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</si>
  <si>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</si>
  <si>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</si>
  <si>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</si>
  <si>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</si>
  <si>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</si>
  <si>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</si>
  <si>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</si>
  <si>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</si>
  <si>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</si>
  <si>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</si>
  <si>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</si>
  <si>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</si>
  <si>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</si>
  <si>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</si>
  <si>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</si>
  <si>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</si>
  <si>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</si>
  <si>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</si>
  <si>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</si>
  <si>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</si>
  <si>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</si>
  <si>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</si>
  <si>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</si>
  <si>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</si>
  <si>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</si>
  <si>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</si>
  <si>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</si>
  <si>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</si>
  <si>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</si>
  <si>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</si>
  <si>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</si>
  <si>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</si>
  <si>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</si>
  <si>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</si>
  <si>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</si>
  <si>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</si>
  <si>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</si>
  <si>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</si>
  <si>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</si>
  <si>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</si>
  <si>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</si>
  <si>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</si>
  <si>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</si>
  <si>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</si>
  <si>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</si>
  <si>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</si>
  <si>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</si>
  <si>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</si>
  <si>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</si>
  <si>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</si>
  <si>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</si>
  <si>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</si>
  <si>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</si>
  <si>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</si>
  <si>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</si>
  <si>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</si>
  <si>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</si>
  <si>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</si>
  <si>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</si>
  <si>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</si>
  <si>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</si>
  <si>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</si>
  <si>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</si>
  <si>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</si>
  <si>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</si>
  <si>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</si>
  <si>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</si>
  <si>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</si>
  <si>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</si>
  <si>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</si>
  <si>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</si>
  <si>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</si>
  <si>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</si>
  <si>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</si>
  <si>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</si>
  <si>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</si>
  <si>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</si>
  <si>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</si>
  <si>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</si>
  <si>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</si>
  <si>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</si>
  <si>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</si>
  <si>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</si>
  <si>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</si>
  <si>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</si>
  <si>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</si>
  <si>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</si>
  <si>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</si>
  <si>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</si>
  <si>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</si>
  <si>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</si>
  <si>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</si>
  <si>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</si>
  <si>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</si>
  <si>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</si>
  <si>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</si>
  <si>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</si>
  <si>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</si>
  <si>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</si>
  <si>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</si>
  <si>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</si>
  <si>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</si>
  <si>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</si>
  <si>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</si>
  <si>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</si>
  <si>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</si>
  <si>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</si>
  <si>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</si>
  <si>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</si>
  <si>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</si>
  <si>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</si>
  <si>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</si>
  <si>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</si>
  <si>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</si>
  <si>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</si>
  <si>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</si>
  <si>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</si>
  <si>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</si>
  <si>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</si>
  <si>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</si>
  <si>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</si>
  <si>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</si>
  <si>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</si>
  <si>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</si>
  <si>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</si>
  <si>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</si>
  <si>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</si>
  <si>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</si>
  <si>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</si>
  <si>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</si>
  <si>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</si>
  <si>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</si>
  <si>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</si>
  <si>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</si>
  <si>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</si>
  <si>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</si>
  <si>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</si>
  <si>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</si>
  <si>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</si>
  <si>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</si>
  <si>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</si>
  <si>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</si>
  <si>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</si>
  <si>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</si>
  <si>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</si>
  <si>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</si>
  <si>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</si>
  <si>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</si>
  <si>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</si>
  <si>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</si>
  <si>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</si>
  <si>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</si>
  <si>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</si>
  <si>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</si>
  <si>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</si>
  <si>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</si>
  <si>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</si>
  <si>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</si>
  <si>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</si>
  <si>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</si>
  <si>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</si>
  <si>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</si>
  <si>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</si>
  <si>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</si>
  <si>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</si>
  <si>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</si>
  <si>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</si>
  <si>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</si>
  <si>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</si>
  <si>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</si>
  <si>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</si>
  <si>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</si>
  <si>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</si>
  <si>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</si>
  <si>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</si>
  <si>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</si>
  <si>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</si>
  <si>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</si>
  <si>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</si>
  <si>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</si>
  <si>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</si>
  <si>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</si>
  <si>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</si>
  <si>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</si>
  <si>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</si>
  <si>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</si>
  <si>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</si>
  <si>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</si>
  <si>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</si>
  <si>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</si>
  <si>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</si>
  <si>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</si>
  <si>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</si>
  <si>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</si>
  <si>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</si>
  <si>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</si>
  <si>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</si>
  <si>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</si>
  <si>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</si>
  <si>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</si>
  <si>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</si>
  <si>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</si>
  <si>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</si>
  <si>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</si>
  <si>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</si>
  <si>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</si>
  <si>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</si>
  <si>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</si>
  <si>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</si>
  <si>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</si>
  <si>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</si>
  <si>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</si>
  <si>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</si>
  <si>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</si>
  <si>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</si>
  <si>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</si>
  <si>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</si>
  <si>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</si>
  <si>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</si>
  <si>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</si>
  <si>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</si>
  <si>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</si>
  <si>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</si>
  <si>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</si>
  <si>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</si>
  <si>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</si>
  <si>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</si>
  <si>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</si>
  <si>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</si>
  <si>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</si>
  <si>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</si>
  <si>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</si>
  <si>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</si>
  <si>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</si>
  <si>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</si>
  <si>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</si>
  <si>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</si>
  <si>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</si>
  <si>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</si>
  <si>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</si>
  <si>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</si>
  <si>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</si>
  <si>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</si>
  <si>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</si>
  <si>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</si>
  <si>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</si>
  <si>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</si>
  <si>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</si>
  <si>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</si>
  <si>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</si>
  <si>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</si>
  <si>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</si>
  <si>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</si>
  <si>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</si>
  <si>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</si>
  <si>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</si>
  <si>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</si>
  <si>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</si>
  <si>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</si>
  <si>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</si>
  <si>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</si>
  <si>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</si>
  <si>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</si>
  <si>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</si>
  <si>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</si>
  <si>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</si>
  <si>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</si>
  <si>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</si>
  <si>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</si>
  <si>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</si>
  <si>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</si>
  <si>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</si>
  <si>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</si>
  <si>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</si>
  <si>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</si>
  <si>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</si>
  <si>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</si>
  <si>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</si>
  <si>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</si>
  <si>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</si>
  <si>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</si>
  <si>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</si>
  <si>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</si>
  <si>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</si>
  <si>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</si>
  <si>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</si>
  <si>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</si>
  <si>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</si>
  <si>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</si>
  <si>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</si>
  <si>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</si>
  <si>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</si>
  <si>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</si>
  <si>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</si>
  <si>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</si>
  <si>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</si>
  <si>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</si>
  <si>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</si>
  <si>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</si>
  <si>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</si>
  <si>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</si>
  <si>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</si>
  <si>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</si>
  <si>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</si>
  <si>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</si>
  <si>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</si>
  <si>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</si>
  <si>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</si>
  <si>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</si>
  <si>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</si>
  <si>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</si>
  <si>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</si>
  <si>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</si>
  <si>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</si>
  <si>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</si>
  <si>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</si>
  <si>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</si>
  <si>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</si>
  <si>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</si>
  <si>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</si>
  <si>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</si>
  <si>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</si>
  <si>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</si>
  <si>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</si>
  <si>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</si>
  <si>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</si>
  <si>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</si>
  <si>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</si>
  <si>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</si>
  <si>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</si>
  <si>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</si>
  <si>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</si>
  <si>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</si>
  <si>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</si>
  <si>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</si>
  <si>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</si>
  <si>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</si>
  <si>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</si>
  <si>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</si>
  <si>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</si>
  <si>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</si>
  <si>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</si>
  <si>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</si>
  <si>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</si>
  <si>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</si>
  <si>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</si>
  <si>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</si>
  <si>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</si>
  <si>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</si>
  <si>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</si>
  <si>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</si>
  <si>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</si>
  <si>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</si>
  <si>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</si>
  <si>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</si>
  <si>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</si>
  <si>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</si>
  <si>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</si>
  <si>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</si>
  <si>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</si>
  <si>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</si>
  <si>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</si>
  <si>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</si>
  <si>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</si>
  <si>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</si>
  <si>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</si>
  <si>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</si>
  <si>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</si>
  <si>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</si>
  <si>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</si>
  <si>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</si>
  <si>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</si>
  <si>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</si>
  <si>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</si>
  <si>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</si>
  <si>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</si>
  <si>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</si>
  <si>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</si>
  <si>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</si>
  <si>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</si>
  <si>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</si>
  <si>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</si>
  <si>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</si>
  <si>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</si>
  <si>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</si>
  <si>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</si>
  <si>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</si>
  <si>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</si>
  <si>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</si>
  <si>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</si>
  <si>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</si>
  <si>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</si>
  <si>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</si>
  <si>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</si>
  <si>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</si>
  <si>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</si>
  <si>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</si>
  <si>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</si>
  <si>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</si>
  <si>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</si>
  <si>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</si>
  <si>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</si>
  <si>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</si>
  <si>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</si>
  <si>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</si>
  <si>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</si>
  <si>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</si>
  <si>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</si>
  <si>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</si>
  <si>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</si>
  <si>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</si>
  <si>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</si>
  <si>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</si>
  <si>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</si>
  <si>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</si>
  <si>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</si>
  <si>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</si>
  <si>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</si>
  <si>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</si>
  <si>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</si>
  <si>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</si>
  <si>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</si>
  <si>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</si>
  <si>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</si>
  <si>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</si>
  <si>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</si>
  <si>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</si>
  <si>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</si>
  <si>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</si>
  <si>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</si>
  <si>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</si>
  <si>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</si>
  <si>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</si>
  <si>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</si>
  <si>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</si>
  <si>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</si>
  <si>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</si>
  <si>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</si>
  <si>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</si>
  <si>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</si>
  <si>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</si>
  <si>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</si>
  <si>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</si>
  <si>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</si>
  <si>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</si>
  <si>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</si>
  <si>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</si>
  <si>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</si>
  <si>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</si>
  <si>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</si>
  <si>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</si>
  <si>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</si>
  <si>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</si>
  <si>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</si>
  <si>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</si>
  <si>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</si>
  <si>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</si>
  <si>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</si>
  <si>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</si>
  <si>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</si>
  <si>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</si>
  <si>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</si>
  <si>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</si>
  <si>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</si>
  <si>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</si>
  <si>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</si>
  <si>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</si>
  <si>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</si>
  <si>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</si>
  <si>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</si>
  <si>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</si>
  <si>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</si>
  <si>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</si>
  <si>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</si>
  <si>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</si>
  <si>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</si>
  <si>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</si>
  <si>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</si>
  <si>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</si>
  <si>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</si>
  <si>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</si>
  <si>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</si>
  <si>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</si>
  <si>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</si>
  <si>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</si>
  <si>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</si>
  <si>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</si>
  <si>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</si>
  <si>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</si>
  <si>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</si>
  <si>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</si>
  <si>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</si>
  <si>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</si>
  <si>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</si>
  <si>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</si>
  <si>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</si>
  <si>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</si>
  <si>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</si>
  <si>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</si>
  <si>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</si>
  <si>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</si>
  <si>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</si>
  <si>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</si>
  <si>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</si>
  <si>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</si>
  <si>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</si>
  <si>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</si>
  <si>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</si>
  <si>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</si>
  <si>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</si>
  <si>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</si>
  <si>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</si>
  <si>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</si>
  <si>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</si>
  <si>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</si>
  <si>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</si>
  <si>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</si>
  <si>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</si>
  <si>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</si>
  <si>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</si>
  <si>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</si>
  <si>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</si>
  <si>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</si>
  <si>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</si>
  <si>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</si>
  <si>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</si>
  <si>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</si>
  <si>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</si>
  <si>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</si>
  <si>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</si>
  <si>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</si>
  <si>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</si>
  <si>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</si>
  <si>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</si>
  <si>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</si>
  <si>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</si>
  <si>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</si>
  <si>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</si>
  <si>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</si>
  <si>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</si>
  <si>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</si>
  <si>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</si>
  <si>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</si>
  <si>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</si>
  <si>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</si>
  <si>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</si>
  <si>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</si>
  <si>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</si>
  <si>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</si>
  <si>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</si>
  <si>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</si>
  <si>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</si>
  <si>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</si>
  <si>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</si>
  <si>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</si>
  <si>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</si>
  <si>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</si>
  <si>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</si>
  <si>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</si>
  <si>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</si>
  <si>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</si>
  <si>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</si>
  <si>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</si>
  <si>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</si>
  <si>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</si>
  <si>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</si>
  <si>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</si>
  <si>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</si>
  <si>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</si>
  <si>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</si>
  <si>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</si>
  <si>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</si>
  <si>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</si>
  <si>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</si>
  <si>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</si>
  <si>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</si>
  <si>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</si>
  <si>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</si>
  <si>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</si>
  <si>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</si>
  <si>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</si>
  <si>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</si>
  <si>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</si>
  <si>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</si>
  <si>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</si>
  <si>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</si>
  <si>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</si>
  <si>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</si>
  <si>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</si>
  <si>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</si>
  <si>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</si>
  <si>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</si>
  <si>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</si>
  <si>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</si>
  <si>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</si>
  <si>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</si>
  <si>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</si>
  <si>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</si>
  <si>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</si>
  <si>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</si>
  <si>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</si>
  <si>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</si>
  <si>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</si>
  <si>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</si>
  <si>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</si>
  <si>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</si>
  <si>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</si>
  <si>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</si>
  <si>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</si>
  <si>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</si>
  <si>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</si>
  <si>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</si>
  <si>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</si>
  <si>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</si>
  <si>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</si>
  <si>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</si>
  <si>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</si>
  <si>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</si>
  <si>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</si>
  <si>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</si>
  <si>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</si>
  <si>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</si>
  <si>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</si>
  <si>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</si>
  <si>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</si>
  <si>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</si>
  <si>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</si>
  <si>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</si>
  <si>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</si>
  <si>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</si>
  <si>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</si>
  <si>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</si>
  <si>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</si>
  <si>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</si>
  <si>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</si>
  <si>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</si>
  <si>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</si>
  <si>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</si>
  <si>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</si>
  <si>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</si>
  <si>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</si>
  <si>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</si>
  <si>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</si>
  <si>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</si>
  <si>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</si>
  <si>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</si>
  <si>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</si>
  <si>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</si>
  <si>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</si>
  <si>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</si>
  <si>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</si>
  <si>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</si>
  <si>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</si>
  <si>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</si>
  <si>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</si>
  <si>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</si>
  <si>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</si>
  <si>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</si>
  <si>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</si>
  <si>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</si>
  <si>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</si>
  <si>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</si>
  <si>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</si>
  <si>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</si>
  <si>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</si>
  <si>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</si>
  <si>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</si>
  <si>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</si>
  <si>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</si>
  <si>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</si>
  <si>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</si>
  <si>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</si>
  <si>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</si>
  <si>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</si>
  <si>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</si>
  <si>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</si>
  <si>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</si>
  <si>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</si>
  <si>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</si>
  <si>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</si>
  <si>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</si>
  <si>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</si>
  <si>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</si>
  <si>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</si>
  <si>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</si>
  <si>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</si>
  <si>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</si>
  <si>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</si>
  <si>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</si>
  <si>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</si>
  <si>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</si>
  <si>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</si>
  <si>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</si>
  <si>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</si>
  <si>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</si>
  <si>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</si>
  <si>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</si>
  <si>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</si>
  <si>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</si>
  <si>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</si>
  <si>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</si>
  <si>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</si>
  <si>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</si>
  <si>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</si>
  <si>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</si>
  <si>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</si>
  <si>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</si>
  <si>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</si>
  <si>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</si>
  <si>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</si>
  <si>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</si>
  <si>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</si>
  <si>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</si>
  <si>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</si>
  <si>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</si>
  <si>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</si>
  <si>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</si>
  <si>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</si>
  <si>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</si>
  <si>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</si>
  <si>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</si>
  <si>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</si>
  <si>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</si>
  <si>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</si>
  <si>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</si>
  <si>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</si>
  <si>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</si>
  <si>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</si>
  <si>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</si>
  <si>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</si>
  <si>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</si>
  <si>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</si>
  <si>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</si>
  <si>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</si>
  <si>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</si>
  <si>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</si>
  <si>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</si>
  <si>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</si>
  <si>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</si>
  <si>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</si>
  <si>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</si>
  <si>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</si>
  <si>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</si>
  <si>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</si>
  <si>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</si>
  <si>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</si>
  <si>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</si>
  <si>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</si>
  <si>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</si>
  <si>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</si>
  <si>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</si>
  <si>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</si>
  <si>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</si>
  <si>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</si>
  <si>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</si>
  <si>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</si>
  <si>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</si>
  <si>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</si>
  <si>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</si>
  <si>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</si>
  <si>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</si>
  <si>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</si>
  <si>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</si>
  <si>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</si>
  <si>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</si>
  <si>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</si>
  <si>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</si>
  <si>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</si>
  <si>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</si>
  <si>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</si>
  <si>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</si>
  <si>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</si>
  <si>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</si>
  <si>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</si>
  <si>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</si>
  <si>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</si>
  <si>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</si>
  <si>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</si>
  <si>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</si>
  <si>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</si>
  <si>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</si>
  <si>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</si>
  <si>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</si>
  <si>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</si>
  <si>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</si>
  <si>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</si>
  <si>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</si>
  <si>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</si>
  <si>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</si>
  <si>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</si>
  <si>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</si>
  <si>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</si>
  <si>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</si>
  <si>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</si>
  <si>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</si>
  <si>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</si>
  <si>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</si>
  <si>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</si>
  <si>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</si>
  <si>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</si>
  <si>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</si>
  <si>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</si>
  <si>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</si>
  <si>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</si>
  <si>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</si>
  <si>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</si>
  <si>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</si>
  <si>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</si>
  <si>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</si>
  <si>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</si>
  <si>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</si>
  <si>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</si>
  <si>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</si>
  <si>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</si>
  <si>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</si>
  <si>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</si>
  <si>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</si>
  <si>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</si>
  <si>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</si>
  <si>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</si>
  <si>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</si>
  <si>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</si>
  <si>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</si>
  <si>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</si>
  <si>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</si>
  <si>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</si>
  <si>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</si>
  <si>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</si>
  <si>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</si>
  <si>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</si>
  <si>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</si>
  <si>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</si>
  <si>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</si>
  <si>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</si>
  <si>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</si>
  <si>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</si>
  <si>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</si>
  <si>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</si>
  <si>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</si>
  <si>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</si>
  <si>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</si>
  <si>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</si>
  <si>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</si>
  <si>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</si>
  <si>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</si>
  <si>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</si>
  <si>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</si>
  <si>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</si>
  <si>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</si>
  <si>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</si>
  <si>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</si>
  <si>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</si>
  <si>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</si>
  <si>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</si>
  <si>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</si>
  <si>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</si>
  <si>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</si>
  <si>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</si>
  <si>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</si>
  <si>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</si>
  <si>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</si>
  <si>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</si>
  <si>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</si>
  <si>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</si>
  <si>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</si>
  <si>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</si>
  <si>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</si>
  <si>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</si>
  <si>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</si>
  <si>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</si>
  <si>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</si>
  <si>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</si>
  <si>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</si>
  <si>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</si>
  <si>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</si>
  <si>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</si>
  <si>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</si>
  <si>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</si>
  <si>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</si>
  <si>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</si>
  <si>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</si>
  <si>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</si>
  <si>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</si>
  <si>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</si>
  <si>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</si>
  <si>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</si>
  <si>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</si>
  <si>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</si>
  <si>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</si>
  <si>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</si>
  <si>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</si>
  <si>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</si>
  <si>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</si>
  <si>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</si>
  <si>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</si>
  <si>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</si>
  <si>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</si>
  <si>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</si>
  <si>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</si>
  <si>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</si>
  <si>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</si>
  <si>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</si>
  <si>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</si>
  <si>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</si>
  <si>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</si>
  <si>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</si>
  <si>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</si>
  <si>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</si>
  <si>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</si>
  <si>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</si>
  <si>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</si>
  <si>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</si>
  <si>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</si>
  <si>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</si>
  <si>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</si>
  <si>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</si>
  <si>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</si>
  <si>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</si>
  <si>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</si>
  <si>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</si>
  <si>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</si>
  <si>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</si>
  <si>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</si>
  <si>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</si>
  <si>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</si>
  <si>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</si>
  <si>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</si>
  <si>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</si>
  <si>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</si>
  <si>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</si>
  <si>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</si>
  <si>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</si>
  <si>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</si>
  <si>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</si>
  <si>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</si>
  <si>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</si>
  <si>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</si>
  <si>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</si>
  <si>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</si>
  <si>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</si>
  <si>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</si>
  <si>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</si>
  <si>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</si>
  <si>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</si>
  <si>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</si>
  <si>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</si>
  <si>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</si>
  <si>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</si>
  <si>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</si>
  <si>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</si>
  <si>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</si>
  <si>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</si>
  <si>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</si>
  <si>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</si>
  <si>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</si>
  <si>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</si>
  <si>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</si>
  <si>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</si>
  <si>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</si>
  <si>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</si>
  <si>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</si>
  <si>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</si>
  <si>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</si>
  <si>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</si>
  <si>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</si>
  <si>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</si>
  <si>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</si>
  <si>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</si>
  <si>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</si>
  <si>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</si>
  <si>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</si>
  <si>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</si>
  <si>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</si>
  <si>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</si>
  <si>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</si>
  <si>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</si>
  <si>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</si>
  <si>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</si>
  <si>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</si>
  <si>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</si>
  <si>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</si>
  <si>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</si>
  <si>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</si>
  <si>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</si>
  <si>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</si>
  <si>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</si>
  <si>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</si>
  <si>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</si>
  <si>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</si>
  <si>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</si>
  <si>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</si>
  <si>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</si>
  <si>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</si>
  <si>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</si>
  <si>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</si>
  <si>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</si>
  <si>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</si>
  <si>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</si>
  <si>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</si>
  <si>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</si>
  <si>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</si>
  <si>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</si>
  <si>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</si>
  <si>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</si>
  <si>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</si>
  <si>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</si>
  <si>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</si>
  <si>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</si>
  <si>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</si>
  <si>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</si>
  <si>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</si>
  <si>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</si>
  <si>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</si>
  <si>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</si>
  <si>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</si>
  <si>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</si>
  <si>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</si>
  <si>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</si>
  <si>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</si>
  <si>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</si>
  <si>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</si>
  <si>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</si>
  <si>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</si>
  <si>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</si>
  <si>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</si>
  <si>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</si>
  <si>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</si>
  <si>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</si>
  <si>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</si>
  <si>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</si>
  <si>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</si>
  <si>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</si>
  <si>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</si>
  <si>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</si>
  <si>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</si>
  <si>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</si>
  <si>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</si>
  <si>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</si>
  <si>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</si>
  <si>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</si>
  <si>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</si>
  <si>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</si>
  <si>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</si>
  <si>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</si>
  <si>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</si>
  <si>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</si>
  <si>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</si>
  <si>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</si>
  <si>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</si>
  <si>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</si>
  <si>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</si>
  <si>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</si>
  <si>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</si>
  <si>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</si>
  <si>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</si>
  <si>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</si>
  <si>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</si>
  <si>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</si>
  <si>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</si>
  <si>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</si>
  <si>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</si>
  <si>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</si>
  <si>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</si>
  <si>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</si>
  <si>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</si>
  <si>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</si>
  <si>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</si>
  <si>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</si>
  <si>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</si>
  <si>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</si>
  <si>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</si>
  <si>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</si>
  <si>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</si>
  <si>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</si>
  <si>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</si>
  <si>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</si>
  <si>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</si>
  <si>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</si>
  <si>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</si>
  <si>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</si>
  <si>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</si>
  <si>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</si>
  <si>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</si>
  <si>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</si>
  <si>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</si>
  <si>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</si>
  <si>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</si>
  <si>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</si>
  <si>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</si>
  <si>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</si>
  <si>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</si>
  <si>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</si>
  <si>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</si>
  <si>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</si>
  <si>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</si>
  <si>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</si>
  <si>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</si>
  <si>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</si>
  <si>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</si>
  <si>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</si>
  <si>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</si>
  <si>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</si>
  <si>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</si>
  <si>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</si>
  <si>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</si>
  <si>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</si>
  <si>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</si>
  <si>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</si>
  <si>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</si>
  <si>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</si>
  <si>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</si>
  <si>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</si>
  <si>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</si>
  <si>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</si>
  <si>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</si>
  <si>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</si>
  <si>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</si>
  <si>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</si>
  <si>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</si>
  <si>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</si>
  <si>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</si>
  <si>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</si>
  <si>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</si>
  <si>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</si>
  <si>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</si>
  <si>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</si>
  <si>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</si>
  <si>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</si>
  <si>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</si>
  <si>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</si>
  <si>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</si>
  <si>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</si>
  <si>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</si>
  <si>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</si>
  <si>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</si>
  <si>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</si>
  <si>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</si>
  <si>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</si>
  <si>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</si>
  <si>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</si>
  <si>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</si>
  <si>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</si>
  <si>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</si>
  <si>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</si>
  <si>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</si>
  <si>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</si>
  <si>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</si>
  <si>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</si>
  <si>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</si>
  <si>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</si>
  <si>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</si>
  <si>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</si>
  <si>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</si>
  <si>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</si>
  <si>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</si>
  <si>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</si>
  <si>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</si>
  <si>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</si>
  <si>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</si>
  <si>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</si>
  <si>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</si>
  <si>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</si>
  <si>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</si>
  <si>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</si>
  <si>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</si>
  <si>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</si>
  <si>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</si>
  <si>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</si>
  <si>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</si>
  <si>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</si>
  <si>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</si>
  <si>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</si>
  <si>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</si>
  <si>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</si>
  <si>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</si>
  <si>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</si>
  <si>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</si>
  <si>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</si>
  <si>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</si>
  <si>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</si>
  <si>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</si>
  <si>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</si>
  <si>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</si>
  <si>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</si>
  <si>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</si>
  <si>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</si>
  <si>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</si>
  <si>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</si>
  <si>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</si>
  <si>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</si>
  <si>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</si>
  <si>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</si>
  <si>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</si>
  <si>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</si>
  <si>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</si>
  <si>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</si>
  <si>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</si>
  <si>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</si>
  <si>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</si>
  <si>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</si>
  <si>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</si>
  <si>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</si>
  <si>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</si>
  <si>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</si>
  <si>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</si>
  <si>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</si>
  <si>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</si>
  <si>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</si>
  <si>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</si>
  <si>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</si>
  <si>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</si>
  <si>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</si>
  <si>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</si>
  <si>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</si>
  <si>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</si>
  <si>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</si>
  <si>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</si>
  <si>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</si>
  <si>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</si>
  <si>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</si>
  <si>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</si>
  <si>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</si>
  <si>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</si>
  <si>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</si>
  <si>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</si>
  <si>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</si>
  <si>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</si>
  <si>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</si>
  <si>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</si>
  <si>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</si>
  <si>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</si>
  <si>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</si>
  <si>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</si>
  <si>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</si>
  <si>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</si>
  <si>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</si>
  <si>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</si>
  <si>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</si>
  <si>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</si>
  <si>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</si>
  <si>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</si>
  <si>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</si>
  <si>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</si>
  <si>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</si>
  <si>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</si>
  <si>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</si>
  <si>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</si>
  <si>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</si>
  <si>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</si>
  <si>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</si>
  <si>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</si>
  <si>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</si>
  <si>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</si>
  <si>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</si>
  <si>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</si>
  <si>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</si>
  <si>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</si>
  <si>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</si>
  <si>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</si>
  <si>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</si>
  <si>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</si>
  <si>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</si>
  <si>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</si>
  <si>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</si>
  <si>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</si>
  <si>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</si>
  <si>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</si>
  <si>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</si>
  <si>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</si>
  <si>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</si>
  <si>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</si>
  <si>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</si>
  <si>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</si>
  <si>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</si>
  <si>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</si>
  <si>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</si>
  <si>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</si>
  <si>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</si>
  <si>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</si>
  <si>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</si>
  <si>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</si>
  <si>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</si>
  <si>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</si>
  <si>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</si>
  <si>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</si>
  <si>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</si>
  <si>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</si>
  <si>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</si>
  <si>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</si>
  <si>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</si>
  <si>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</si>
  <si>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</si>
  <si>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</si>
  <si>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</si>
  <si>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</si>
  <si>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</si>
  <si>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</si>
  <si>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</si>
  <si>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</si>
  <si>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</si>
  <si>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</si>
  <si>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</si>
  <si>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</si>
  <si>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</si>
  <si>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</si>
  <si>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</si>
  <si>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</si>
  <si>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</si>
  <si>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</si>
  <si>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</si>
  <si>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</si>
  <si>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</si>
  <si>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</si>
  <si>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</si>
  <si>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</si>
  <si>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</si>
  <si>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</si>
  <si>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</si>
  <si>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</si>
  <si>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</si>
  <si>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</si>
  <si>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</si>
  <si>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</si>
  <si>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</si>
  <si>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</si>
  <si>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</si>
  <si>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</si>
  <si>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</si>
  <si>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</si>
  <si>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</si>
  <si>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</si>
  <si>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</si>
  <si>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</si>
  <si>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</si>
  <si>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</si>
  <si>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</si>
  <si>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</si>
  <si>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</si>
  <si>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</si>
  <si>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</si>
  <si>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</si>
  <si>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</si>
  <si>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</si>
  <si>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</si>
  <si>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</si>
  <si>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</si>
  <si>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</si>
  <si>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</si>
  <si>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</si>
  <si>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</si>
  <si>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</si>
  <si>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</si>
  <si>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</si>
  <si>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</si>
  <si>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</si>
  <si>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</si>
  <si>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</si>
  <si>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</si>
  <si>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</si>
  <si>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</si>
  <si>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</si>
  <si>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</si>
  <si>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</si>
  <si>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</si>
  <si>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</si>
  <si>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</si>
  <si>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</si>
  <si>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</si>
  <si>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</si>
  <si>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</si>
  <si>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</si>
  <si>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</si>
  <si>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</si>
  <si>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</si>
  <si>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</si>
  <si>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</si>
  <si>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</si>
  <si>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</si>
  <si>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</si>
  <si>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</si>
  <si>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</si>
  <si>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</si>
  <si>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</si>
  <si>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</si>
  <si>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</si>
  <si>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</si>
  <si>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</si>
  <si>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</si>
  <si>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</si>
  <si>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</si>
  <si>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</si>
  <si>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</si>
  <si>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</si>
  <si>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</si>
  <si>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</si>
  <si>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</si>
  <si>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</si>
  <si>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</si>
  <si>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</si>
  <si>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</si>
  <si>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</si>
  <si>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</si>
  <si>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</si>
  <si>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</si>
  <si>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</si>
  <si>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</si>
  <si>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</si>
  <si>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</si>
  <si>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</si>
  <si>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</si>
  <si>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</si>
  <si>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</si>
  <si>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</si>
  <si>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</si>
  <si>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</si>
  <si>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</si>
  <si>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</si>
  <si>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</si>
  <si>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</si>
  <si>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</si>
  <si>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</si>
  <si>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</si>
  <si>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</si>
  <si>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</si>
  <si>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</si>
  <si>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</si>
  <si>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</si>
  <si>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</si>
  <si>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</si>
  <si>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</si>
  <si>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</si>
  <si>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</si>
  <si>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</si>
  <si>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</si>
  <si>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</si>
  <si>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</si>
  <si>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</si>
  <si>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</si>
  <si>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</si>
  <si>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</si>
  <si>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</si>
  <si>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</si>
  <si>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</si>
  <si>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</si>
  <si>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</si>
  <si>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</si>
  <si>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</si>
  <si>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</si>
  <si>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</si>
  <si>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</si>
  <si>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</si>
  <si>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</si>
  <si>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</si>
  <si>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</si>
  <si>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</si>
  <si>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</si>
  <si>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</si>
  <si>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</si>
  <si>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</si>
  <si>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</si>
  <si>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</si>
  <si>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</si>
  <si>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</si>
  <si>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</si>
  <si>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</si>
  <si>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</si>
  <si>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</si>
  <si>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</si>
  <si>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</si>
  <si>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</si>
  <si>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</si>
  <si>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</si>
  <si>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</si>
  <si>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</si>
  <si>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</si>
  <si>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</si>
  <si>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</si>
  <si>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</si>
  <si>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</si>
  <si>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</si>
  <si>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</si>
  <si>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</si>
  <si>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</si>
  <si>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</si>
  <si>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</si>
  <si>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</si>
  <si>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</si>
  <si>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</si>
  <si>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</si>
  <si>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</si>
  <si>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</si>
  <si>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</si>
  <si>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</si>
  <si>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</si>
  <si>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</si>
  <si>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</si>
  <si>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</si>
  <si>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</si>
  <si>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</si>
  <si>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</si>
  <si>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</si>
  <si>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</si>
  <si>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</si>
  <si>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</si>
  <si>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</si>
  <si>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</si>
  <si>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</si>
  <si>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</si>
  <si>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</si>
  <si>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</si>
  <si>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</si>
  <si>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</si>
  <si>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</si>
  <si>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</si>
  <si>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</si>
  <si>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</si>
  <si>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</si>
  <si>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</si>
  <si>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</si>
  <si>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</si>
  <si>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</si>
  <si>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</si>
  <si>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</si>
  <si>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</si>
  <si>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</si>
  <si>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</si>
  <si>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</si>
  <si>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</si>
  <si>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</si>
  <si>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</si>
  <si>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</si>
  <si>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</si>
  <si>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</si>
  <si>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</si>
  <si>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</si>
  <si>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</si>
  <si>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</si>
  <si>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</si>
  <si>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</si>
  <si>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</si>
  <si>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</si>
  <si>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</si>
  <si>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</si>
  <si>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</si>
  <si>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</si>
  <si>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</si>
  <si>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</si>
  <si>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</si>
  <si>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</si>
  <si>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</si>
  <si>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</si>
  <si>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</si>
  <si>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</si>
  <si>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</si>
  <si>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</si>
  <si>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</si>
  <si>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</si>
  <si>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</si>
  <si>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</si>
  <si>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</si>
  <si>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</si>
  <si>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</si>
  <si>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</si>
  <si>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</si>
  <si>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</si>
  <si>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</si>
  <si>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</si>
  <si>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</si>
  <si>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</si>
  <si>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</si>
  <si>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</si>
  <si>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</si>
  <si>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</si>
  <si>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</si>
  <si>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</si>
  <si>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</si>
  <si>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</si>
  <si>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</si>
  <si>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</si>
  <si>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</si>
  <si>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</si>
  <si>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</si>
  <si>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</si>
  <si>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</si>
  <si>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</si>
  <si>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</si>
  <si>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</si>
  <si>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</si>
  <si>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</si>
  <si>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</si>
  <si>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</si>
  <si>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</si>
  <si>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</si>
  <si>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</si>
  <si>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</si>
  <si>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</si>
  <si>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</si>
  <si>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</si>
  <si>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</si>
  <si>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</si>
  <si>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</si>
  <si>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</si>
  <si>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</si>
  <si>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</si>
  <si>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</si>
  <si>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</si>
  <si>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</si>
  <si>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</si>
  <si>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</si>
  <si>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</si>
  <si>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</si>
  <si>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</si>
  <si>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</si>
  <si>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</si>
  <si>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</si>
  <si>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</si>
  <si>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</si>
  <si>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</si>
  <si>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</si>
  <si>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</si>
  <si>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</si>
  <si>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</si>
  <si>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</si>
  <si>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</si>
  <si>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</si>
  <si>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</si>
  <si>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</si>
  <si>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</si>
  <si>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</si>
  <si>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</si>
  <si>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</si>
  <si>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</si>
  <si>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</si>
  <si>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</si>
  <si>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</si>
  <si>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</si>
  <si>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</si>
  <si>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</si>
  <si>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</si>
  <si>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</si>
  <si>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</si>
  <si>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</si>
  <si>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</si>
  <si>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</si>
  <si>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</si>
  <si>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</si>
  <si>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</si>
  <si>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</si>
  <si>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</si>
  <si>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</si>
  <si>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</si>
  <si>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</si>
  <si>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</si>
  <si>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</si>
  <si>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</si>
  <si>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</si>
  <si>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</si>
  <si>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</si>
  <si>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</si>
  <si>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</si>
  <si>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</si>
  <si>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</si>
  <si>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</si>
  <si>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</si>
  <si>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</si>
  <si>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</si>
  <si>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</si>
  <si>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</si>
  <si>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</si>
  <si>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</si>
  <si>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</si>
  <si>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</si>
  <si>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</si>
  <si>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</si>
  <si>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</si>
  <si>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</si>
  <si>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</si>
  <si>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</si>
  <si>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</si>
  <si>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</si>
  <si>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</si>
  <si>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</si>
  <si>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</si>
  <si>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</si>
  <si>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</si>
  <si>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</si>
  <si>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</si>
  <si>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</si>
  <si>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</si>
  <si>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</si>
  <si>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</si>
  <si>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</si>
  <si>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</si>
  <si>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</si>
  <si>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</si>
  <si>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</si>
  <si>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</si>
  <si>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</si>
  <si>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</si>
  <si>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</si>
  <si>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</si>
  <si>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</si>
  <si>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</si>
  <si>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</si>
  <si>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</si>
  <si>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</si>
  <si>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</si>
  <si>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</si>
  <si>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</si>
  <si>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</si>
  <si>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</si>
  <si>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</si>
  <si>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</si>
  <si>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</si>
  <si>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</si>
  <si>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</si>
  <si>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</si>
  <si>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</si>
  <si>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</si>
  <si>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</si>
  <si>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</si>
  <si>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</si>
  <si>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</si>
  <si>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</si>
  <si>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</si>
  <si>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</si>
  <si>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</si>
  <si>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</si>
  <si>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</si>
  <si>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</si>
  <si>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</si>
  <si>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</si>
  <si>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</si>
  <si>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</si>
  <si>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</si>
  <si>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</si>
  <si>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</si>
  <si>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</si>
  <si>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</si>
  <si>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</si>
  <si>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</si>
  <si>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</si>
  <si>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</si>
  <si>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</si>
  <si>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</si>
  <si>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</si>
  <si>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</si>
  <si>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</si>
  <si>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</si>
  <si>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</si>
  <si>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</si>
  <si>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</si>
  <si>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</si>
  <si>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</si>
  <si>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</si>
  <si>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</si>
  <si>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</si>
  <si>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</si>
  <si>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</si>
  <si>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</si>
  <si>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</si>
  <si>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</si>
  <si>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</si>
  <si>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</si>
  <si>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</si>
  <si>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</si>
  <si>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</si>
  <si>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</si>
  <si>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</si>
  <si>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</si>
  <si>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</si>
  <si>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</si>
  <si>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</si>
  <si>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</si>
  <si>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</si>
  <si>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</si>
  <si>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</si>
  <si>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</si>
  <si>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</si>
  <si>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</si>
  <si>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</si>
  <si>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</si>
  <si>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</si>
  <si>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</si>
  <si>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</si>
  <si>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</si>
  <si>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</si>
  <si>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</si>
  <si>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</si>
  <si>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</si>
  <si>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</si>
  <si>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</si>
  <si>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</si>
  <si>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</si>
  <si>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</si>
  <si>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</si>
  <si>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</si>
  <si>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</si>
  <si>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</si>
  <si>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</si>
  <si>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</si>
  <si>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</si>
  <si>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</si>
  <si>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</si>
  <si>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</si>
  <si>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</si>
  <si>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</si>
  <si>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</si>
  <si>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</si>
  <si>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</si>
  <si>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</si>
  <si>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</si>
  <si>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</si>
  <si>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</si>
  <si>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</si>
  <si>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</si>
  <si>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</si>
  <si>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</si>
  <si>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</si>
  <si>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</si>
  <si>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</si>
  <si>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</si>
  <si>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</si>
  <si>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</si>
  <si>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</si>
  <si>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</si>
  <si>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</si>
  <si>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</si>
  <si>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</si>
  <si>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</si>
  <si>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</si>
  <si>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</si>
  <si>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</si>
  <si>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</si>
  <si>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</si>
  <si>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</si>
  <si>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</si>
  <si>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</si>
  <si>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</si>
  <si>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</si>
  <si>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</si>
  <si>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</si>
  <si>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</si>
  <si>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</si>
  <si>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</si>
  <si>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</si>
  <si>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</si>
  <si>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</si>
  <si>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</si>
  <si>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</si>
  <si>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</si>
  <si>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</si>
  <si>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</si>
  <si>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</si>
  <si>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</si>
  <si>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</si>
  <si>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</si>
  <si>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</si>
  <si>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</si>
  <si>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</si>
  <si>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</si>
  <si>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</si>
  <si>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</si>
  <si>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</si>
  <si>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</si>
  <si>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</si>
  <si>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</si>
  <si>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</si>
  <si>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</si>
  <si>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</si>
  <si>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</si>
  <si>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</si>
  <si>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</si>
  <si>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</si>
  <si>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</si>
  <si>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</si>
  <si>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</si>
  <si>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</si>
  <si>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</si>
  <si>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</si>
  <si>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</si>
  <si>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</si>
  <si>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</si>
  <si>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</si>
  <si>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</si>
  <si>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</si>
  <si>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</si>
  <si>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</si>
  <si>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</si>
  <si>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</si>
  <si>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</si>
  <si>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</si>
  <si>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</si>
  <si>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</si>
  <si>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</si>
  <si>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</si>
  <si>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</si>
  <si>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</si>
  <si>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</si>
  <si>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</si>
  <si>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</si>
  <si>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</si>
  <si>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</si>
  <si>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</si>
  <si>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</si>
  <si>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</si>
  <si>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</si>
  <si>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</si>
  <si>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</si>
  <si>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</si>
  <si>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</si>
  <si>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</si>
  <si>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</si>
  <si>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</si>
  <si>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</si>
  <si>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</si>
  <si>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</si>
  <si>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</si>
  <si>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</si>
  <si>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</si>
  <si>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</si>
  <si>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</si>
  <si>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</si>
  <si>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</si>
  <si>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</si>
  <si>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</si>
  <si>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</si>
  <si>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</si>
  <si>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</si>
  <si>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</si>
  <si>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</si>
  <si>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</si>
  <si>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</si>
  <si>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</si>
  <si>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</si>
  <si>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</si>
  <si>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</si>
  <si>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</si>
  <si>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</si>
  <si>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</si>
  <si>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</si>
  <si>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</si>
  <si>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</si>
  <si>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</si>
  <si>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</si>
  <si>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</si>
  <si>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</si>
  <si>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</si>
  <si>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</si>
  <si>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</si>
  <si>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</si>
  <si>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</si>
  <si>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</si>
  <si>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</si>
  <si>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</si>
  <si>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</si>
  <si>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</si>
  <si>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</si>
  <si>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</si>
  <si>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</si>
  <si>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</si>
  <si>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</si>
  <si>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</si>
  <si>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</si>
  <si>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</si>
  <si>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</si>
  <si>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</si>
  <si>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</si>
  <si>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</si>
  <si>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</si>
  <si>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</si>
  <si>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</si>
  <si>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</si>
  <si>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</si>
  <si>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</si>
  <si>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</si>
  <si>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</si>
  <si>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</si>
  <si>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</si>
  <si>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</si>
  <si>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</si>
  <si>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</si>
  <si>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</si>
  <si>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</si>
  <si>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</si>
  <si>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</si>
  <si>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</si>
  <si>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</si>
  <si>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</si>
  <si>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</si>
  <si>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</si>
  <si>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</si>
  <si>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</si>
  <si>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</si>
  <si>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</si>
  <si>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</si>
  <si>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</si>
  <si>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</si>
  <si>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</si>
  <si>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</si>
  <si>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</si>
  <si>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</si>
  <si>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</si>
  <si>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</si>
  <si>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</si>
  <si>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</si>
  <si>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</si>
  <si>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</si>
  <si>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</si>
  <si>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</si>
  <si>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</si>
  <si>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</si>
  <si>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</si>
  <si>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</si>
  <si>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</si>
  <si>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</si>
  <si>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</si>
  <si>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</si>
  <si>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</si>
  <si>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</si>
  <si>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</si>
  <si>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</si>
  <si>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</si>
  <si>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</si>
  <si>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</si>
  <si>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</si>
  <si>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</si>
  <si>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</si>
  <si>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</si>
  <si>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</si>
  <si>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</si>
  <si>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</si>
  <si>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</si>
  <si>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</si>
  <si>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</si>
  <si>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</si>
  <si>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</si>
  <si>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</si>
  <si>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</si>
  <si>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</si>
  <si>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</si>
  <si>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</si>
  <si>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</si>
  <si>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</si>
  <si>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</si>
  <si>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</si>
  <si>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</si>
  <si>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</si>
  <si>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</si>
  <si>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</si>
  <si>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</si>
  <si>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</si>
  <si>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</si>
  <si>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</si>
  <si>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</si>
  <si>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</si>
  <si>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</si>
  <si>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</si>
  <si>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</si>
  <si>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</si>
  <si>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</si>
  <si>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</si>
  <si>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</si>
  <si>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</si>
  <si>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</si>
  <si>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</si>
  <si>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</si>
  <si>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</si>
  <si>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</si>
  <si>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</si>
  <si>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</si>
  <si>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</si>
  <si>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</si>
  <si>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</si>
  <si>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</si>
  <si>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</si>
  <si>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</si>
  <si>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</si>
  <si>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</si>
  <si>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</si>
  <si>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</si>
  <si>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</si>
  <si>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</si>
  <si>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</si>
  <si>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</si>
  <si>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</si>
  <si>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</si>
  <si>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</si>
  <si>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</si>
  <si>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</si>
  <si>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</si>
  <si>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</si>
  <si>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</si>
  <si>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</si>
  <si>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</si>
  <si>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</si>
  <si>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</si>
  <si>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</si>
  <si>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</si>
  <si>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</si>
  <si>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</si>
  <si>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</si>
  <si>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</si>
  <si>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</si>
  <si>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</si>
  <si>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</si>
  <si>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</si>
  <si>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</si>
  <si>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</si>
  <si>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</si>
  <si>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</si>
  <si>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</si>
  <si>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</si>
  <si>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</si>
  <si>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</si>
  <si>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</si>
  <si>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</si>
  <si>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</si>
  <si>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</si>
  <si>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</si>
  <si>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</si>
  <si>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</si>
  <si>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</si>
  <si>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</si>
  <si>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</si>
  <si>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</si>
  <si>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</si>
  <si>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</si>
  <si>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</si>
  <si>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</si>
  <si>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</si>
  <si>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</si>
  <si>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</si>
  <si>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</si>
  <si>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</si>
  <si>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</si>
  <si>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</si>
  <si>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</si>
  <si>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</si>
  <si>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</si>
  <si>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</si>
  <si>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</si>
  <si>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</si>
  <si>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</si>
  <si>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</si>
  <si>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</si>
  <si>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</si>
  <si>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</si>
  <si>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</si>
  <si>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</si>
  <si>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</si>
  <si>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</si>
  <si>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</si>
  <si>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</si>
  <si>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</si>
  <si>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</si>
  <si>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</si>
  <si>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</si>
  <si>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</si>
  <si>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</si>
  <si>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</si>
  <si>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</si>
  <si>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</si>
  <si>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</si>
  <si>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</si>
  <si>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</si>
  <si>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</si>
  <si>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</si>
  <si>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</si>
  <si>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</si>
  <si>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</si>
  <si>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</si>
  <si>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</si>
  <si>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</si>
  <si>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</si>
  <si>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</si>
  <si>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</si>
  <si>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</si>
  <si>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</si>
  <si>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</si>
  <si>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</si>
  <si>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</si>
  <si>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</si>
  <si>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</si>
  <si>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</si>
  <si>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</si>
  <si>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</si>
  <si>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</si>
  <si>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</si>
  <si>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</si>
  <si>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</si>
  <si>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</si>
  <si>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</si>
  <si>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</si>
  <si>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</si>
  <si>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</si>
  <si>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</si>
  <si>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</si>
  <si>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</si>
  <si>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</si>
  <si>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</si>
  <si>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</si>
  <si>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</si>
  <si>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</si>
  <si>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</si>
  <si>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</si>
  <si>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</si>
  <si>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</si>
  <si>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</si>
  <si>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</si>
  <si>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</si>
  <si>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</si>
  <si>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</si>
  <si>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</si>
  <si>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</si>
  <si>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</si>
  <si>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</si>
  <si>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</si>
  <si>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</si>
  <si>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</si>
  <si>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</si>
  <si>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</si>
  <si>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</si>
  <si>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</si>
  <si>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</si>
  <si>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</si>
  <si>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</si>
  <si>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</si>
  <si>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</si>
  <si>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</si>
  <si>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</si>
  <si>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</si>
  <si>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</si>
  <si>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</si>
  <si>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</si>
  <si>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</si>
  <si>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</si>
  <si>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</si>
  <si>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</si>
  <si>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</si>
  <si>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</si>
  <si>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</si>
  <si>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</si>
  <si>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</si>
  <si>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</si>
  <si>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</si>
  <si>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</si>
  <si>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</si>
  <si>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</si>
  <si>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</si>
  <si>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</si>
  <si>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</si>
  <si>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</si>
  <si>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</si>
  <si>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</si>
  <si>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</si>
  <si>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</si>
  <si>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</si>
  <si>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</si>
  <si>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</si>
  <si>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</si>
  <si>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</si>
  <si>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</si>
  <si>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</si>
  <si>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</si>
  <si>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</si>
  <si>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</si>
  <si>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</si>
  <si>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</si>
  <si>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</si>
  <si>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</si>
  <si>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</si>
  <si>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</si>
  <si>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</si>
  <si>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</si>
  <si>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</si>
  <si>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</si>
  <si>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</si>
  <si>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</si>
  <si>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</si>
  <si>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</si>
  <si>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</si>
  <si>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</si>
  <si>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</si>
  <si>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</si>
  <si>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</si>
  <si>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</si>
  <si>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</si>
  <si>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</si>
  <si>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</si>
  <si>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</si>
  <si>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</si>
  <si>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</si>
  <si>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</si>
  <si>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</si>
  <si>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</si>
  <si>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</si>
  <si>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</si>
  <si>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</si>
  <si>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</si>
  <si>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</si>
  <si>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</si>
  <si>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</si>
  <si>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</si>
  <si>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</si>
  <si>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</si>
  <si>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</si>
  <si>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</si>
  <si>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</si>
  <si>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</si>
  <si>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</si>
  <si>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</si>
  <si>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</si>
  <si>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</si>
  <si>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</si>
  <si>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</si>
  <si>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</si>
  <si>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</si>
  <si>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</si>
  <si>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</si>
  <si>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</si>
  <si>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</si>
  <si>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</si>
  <si>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</si>
  <si>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</si>
  <si>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</si>
  <si>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</si>
  <si>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</si>
  <si>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</si>
  <si>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</si>
  <si>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</si>
  <si>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</si>
  <si>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</si>
  <si>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</si>
  <si>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</si>
  <si>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</si>
  <si>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</si>
  <si>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</si>
  <si>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</si>
  <si>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</si>
  <si>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</si>
  <si>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</si>
  <si>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</si>
  <si>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</si>
  <si>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</si>
  <si>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</si>
  <si>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</si>
  <si>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</si>
  <si>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</si>
  <si>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</si>
  <si>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</si>
  <si>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</si>
  <si>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</si>
  <si>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</si>
  <si>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</si>
  <si>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</si>
  <si>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</si>
  <si>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</si>
  <si>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</si>
  <si>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</si>
  <si>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</si>
  <si>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</si>
  <si>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</si>
  <si>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</si>
  <si>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</si>
  <si>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</si>
  <si>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</si>
  <si>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</si>
  <si>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</si>
  <si>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</si>
  <si>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</si>
  <si>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</si>
  <si>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</si>
  <si>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</si>
  <si>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</si>
  <si>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</si>
  <si>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</si>
  <si>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</si>
  <si>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</si>
  <si>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</si>
  <si>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</si>
  <si>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</si>
  <si>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</si>
  <si>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</si>
  <si>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</si>
  <si>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</si>
  <si>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</si>
  <si>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</si>
  <si>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</si>
  <si>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</si>
  <si>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</si>
  <si>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</si>
  <si>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</si>
  <si>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</si>
  <si>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</si>
  <si>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</si>
  <si>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</si>
  <si>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</si>
  <si>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</si>
  <si>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</si>
  <si>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</si>
  <si>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</si>
  <si>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</si>
  <si>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</si>
  <si>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</si>
  <si>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</si>
  <si>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</si>
  <si>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</si>
  <si>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</si>
  <si>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</si>
  <si>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</si>
  <si>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</si>
  <si>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</si>
  <si>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</si>
  <si>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</si>
  <si>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</si>
  <si>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</si>
  <si>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</si>
  <si>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</si>
  <si>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</si>
  <si>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</si>
  <si>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</si>
  <si>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</si>
  <si>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</si>
  <si>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</si>
  <si>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</si>
  <si>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</si>
  <si>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</si>
  <si>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</si>
  <si>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</si>
  <si>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</si>
  <si>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</si>
  <si>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</si>
  <si>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</si>
  <si>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</si>
  <si>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</si>
  <si>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</si>
  <si>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</si>
  <si>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</si>
  <si>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</si>
  <si>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</si>
  <si>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</si>
  <si>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</si>
  <si>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</si>
  <si>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</si>
  <si>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</si>
  <si>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</si>
  <si>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</si>
  <si>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</si>
  <si>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</si>
  <si>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</si>
  <si>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</si>
  <si>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</si>
  <si>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</si>
  <si>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</si>
  <si>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</si>
  <si>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</si>
  <si>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</si>
  <si>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</si>
  <si>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</si>
  <si>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</si>
  <si>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</si>
  <si>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</si>
  <si>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</si>
  <si>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</si>
  <si>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</si>
  <si>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</si>
  <si>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</si>
  <si>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</si>
  <si>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</si>
  <si>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</si>
  <si>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</si>
  <si>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</si>
  <si>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</si>
  <si>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</si>
  <si>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</si>
  <si>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</si>
  <si>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</si>
  <si>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</si>
  <si>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</si>
  <si>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</si>
  <si>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</si>
  <si>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</si>
  <si>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</si>
  <si>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</si>
  <si>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</si>
  <si>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</si>
  <si>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</si>
  <si>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</si>
  <si>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</si>
  <si>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</si>
  <si>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</si>
  <si>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</si>
  <si>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</si>
  <si>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</si>
  <si>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</si>
  <si>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</si>
  <si>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</si>
  <si>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</si>
  <si>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</si>
  <si>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</si>
  <si>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</si>
  <si>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</si>
  <si>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</si>
  <si>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</si>
  <si>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</si>
  <si>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</si>
  <si>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</si>
  <si>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</si>
  <si>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</si>
  <si>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</si>
  <si>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</si>
  <si>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</si>
  <si>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</si>
  <si>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</si>
  <si>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</si>
  <si>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</si>
  <si>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</si>
  <si>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</si>
  <si>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</si>
  <si>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</si>
  <si>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</si>
  <si>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</si>
  <si>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</si>
  <si>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</si>
  <si>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</si>
  <si>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</si>
  <si>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</si>
  <si>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</si>
  <si>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</si>
  <si>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</si>
  <si>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</si>
  <si>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</si>
  <si>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</si>
  <si>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</si>
  <si>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</si>
  <si>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</si>
  <si>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</si>
  <si>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</si>
  <si>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</si>
  <si>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</si>
  <si>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</si>
  <si>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</si>
  <si>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</si>
  <si>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</si>
  <si>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</si>
  <si>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</si>
  <si>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</si>
  <si>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</si>
  <si>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</si>
  <si>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</si>
  <si>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</si>
  <si>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</si>
  <si>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</si>
  <si>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</si>
  <si>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</si>
  <si>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</si>
  <si>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</si>
  <si>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</si>
  <si>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</si>
  <si>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</si>
  <si>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</si>
  <si>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</si>
  <si>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</si>
  <si>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</si>
  <si>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</si>
  <si>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</si>
  <si>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</si>
  <si>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</si>
  <si>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</si>
  <si>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</si>
  <si>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</si>
  <si>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</si>
  <si>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</si>
  <si>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</si>
  <si>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</si>
  <si>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</si>
  <si>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</si>
  <si>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</si>
  <si>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</si>
  <si>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</si>
  <si>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</si>
  <si>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</si>
  <si>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</si>
  <si>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</si>
  <si>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</si>
  <si>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</si>
  <si>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</si>
  <si>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</si>
  <si>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</si>
  <si>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</si>
  <si>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</si>
  <si>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</si>
  <si>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</si>
  <si>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</si>
  <si>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</si>
  <si>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</si>
  <si>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</si>
  <si>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</si>
  <si>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</si>
  <si>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</si>
  <si>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</si>
  <si>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</si>
  <si>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</si>
  <si>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</si>
  <si>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</si>
  <si>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</si>
  <si>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</si>
  <si>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</si>
  <si>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</si>
  <si>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</si>
  <si>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</si>
  <si>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</si>
  <si>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</si>
  <si>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</si>
  <si>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</si>
  <si>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</si>
  <si>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</si>
  <si>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</si>
  <si>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</si>
  <si>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</si>
  <si>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</si>
  <si>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</si>
  <si>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</si>
  <si>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</si>
  <si>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</si>
  <si>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</si>
  <si>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</si>
  <si>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</si>
  <si>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</si>
  <si>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</si>
  <si>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</si>
  <si>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</si>
  <si>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</si>
  <si>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</si>
  <si>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</si>
  <si>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</si>
  <si>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</si>
  <si>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</si>
  <si>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</si>
  <si>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</si>
  <si>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</si>
  <si>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</si>
  <si>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</si>
  <si>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</si>
  <si>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</si>
  <si>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</si>
  <si>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</si>
  <si>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</si>
  <si>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</si>
  <si>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</si>
  <si>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</si>
  <si>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</si>
  <si>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</si>
  <si>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</si>
  <si>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</si>
  <si>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</si>
  <si>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</si>
  <si>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</si>
  <si>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</si>
  <si>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</si>
  <si>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</si>
  <si>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</si>
  <si>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</si>
  <si>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</si>
  <si>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</si>
  <si>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</si>
  <si>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</si>
  <si>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</si>
  <si>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</si>
  <si>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</si>
  <si>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</si>
  <si>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</si>
  <si>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</si>
  <si>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</si>
  <si>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</si>
  <si>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</si>
  <si>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</si>
  <si>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</si>
  <si>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</si>
  <si>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</si>
  <si>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</si>
  <si>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</si>
  <si>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</si>
  <si>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</si>
  <si>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</si>
  <si>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</si>
  <si>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</si>
  <si>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</si>
  <si>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</si>
  <si>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</si>
  <si>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</si>
  <si>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</si>
  <si>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</si>
  <si>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</si>
  <si>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</si>
  <si>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</si>
  <si>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</si>
  <si>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</si>
  <si>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</si>
  <si>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</si>
  <si>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</si>
  <si>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</si>
  <si>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</si>
  <si>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</si>
  <si>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</si>
  <si>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</si>
  <si>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</si>
  <si>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</si>
  <si>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</si>
  <si>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</si>
  <si>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</si>
  <si>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</si>
  <si>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</si>
  <si>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</si>
  <si>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</si>
  <si>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</si>
  <si>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</si>
  <si>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</si>
  <si>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</si>
  <si>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</si>
  <si>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</si>
  <si>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</si>
  <si>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</si>
  <si>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</si>
  <si>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</si>
  <si>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</si>
  <si>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</si>
  <si>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</si>
  <si>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</si>
  <si>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</si>
  <si>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</si>
  <si>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</si>
  <si>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</si>
  <si>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</si>
  <si>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</si>
  <si>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</si>
  <si>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</si>
  <si>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</si>
  <si>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</si>
  <si>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</si>
  <si>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</si>
  <si>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</si>
  <si>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</si>
  <si>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</si>
  <si>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</si>
  <si>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</si>
  <si>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</si>
  <si>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</si>
  <si>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</si>
  <si>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</si>
  <si>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</si>
  <si>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</si>
  <si>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</si>
  <si>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</si>
  <si>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</si>
  <si>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</si>
  <si>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</si>
  <si>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</si>
  <si>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</si>
  <si>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</si>
  <si>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</si>
  <si>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</si>
  <si>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</si>
  <si>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</si>
  <si>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</si>
  <si>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</si>
  <si>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</si>
  <si>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</si>
  <si>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</si>
  <si>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</si>
  <si>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</si>
  <si>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</si>
  <si>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</si>
  <si>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</si>
  <si>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</si>
  <si>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</si>
  <si>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</si>
  <si>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</si>
  <si>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</si>
  <si>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</si>
  <si>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</si>
  <si>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</si>
  <si>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</si>
  <si>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</si>
  <si>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</si>
  <si>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</si>
  <si>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</si>
  <si>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</si>
  <si>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</si>
  <si>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</si>
  <si>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</si>
  <si>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</si>
  <si>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</si>
  <si>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</si>
  <si>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</si>
  <si>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</si>
  <si>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</si>
  <si>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</si>
  <si>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</si>
  <si>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</si>
  <si>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</si>
  <si>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</si>
  <si>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</si>
  <si>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</si>
  <si>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</si>
  <si>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</si>
  <si>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</si>
  <si>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</si>
  <si>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</si>
  <si>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</si>
  <si>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</si>
  <si>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</si>
  <si>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</si>
  <si>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</si>
  <si>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</si>
  <si>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</si>
  <si>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</si>
  <si>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</si>
  <si>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</si>
  <si>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</si>
  <si>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</si>
  <si>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</si>
  <si>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</si>
  <si>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</si>
  <si>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</si>
  <si>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</si>
  <si>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</si>
  <si>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</si>
  <si>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</si>
  <si>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</si>
  <si>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</si>
  <si>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</si>
  <si>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</si>
  <si>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</si>
  <si>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</si>
  <si>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</si>
  <si>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</si>
  <si>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</si>
  <si>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</si>
  <si>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</si>
  <si>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</si>
  <si>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</si>
  <si>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</si>
  <si>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</si>
  <si>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</si>
  <si>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</si>
  <si>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</si>
  <si>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</si>
  <si>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</si>
  <si>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</si>
  <si>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</si>
  <si>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</si>
  <si>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</si>
  <si>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</si>
  <si>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</si>
  <si>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</si>
  <si>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</si>
  <si>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</si>
  <si>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</si>
  <si>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</si>
  <si>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</si>
  <si>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</si>
  <si>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</si>
  <si>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</si>
  <si>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</si>
  <si>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</si>
  <si>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</si>
  <si>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</si>
  <si>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</si>
  <si>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</si>
  <si>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</si>
  <si>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</si>
  <si>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</si>
  <si>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</si>
  <si>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</si>
  <si>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</si>
  <si>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</si>
  <si>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</si>
  <si>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</si>
  <si>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</si>
  <si>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</si>
  <si>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</si>
  <si>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</si>
  <si>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</si>
  <si>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</si>
  <si>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</si>
  <si>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</si>
  <si>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</si>
  <si>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</si>
  <si>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</si>
  <si>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</si>
  <si>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</si>
  <si>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</si>
  <si>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</si>
  <si>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</si>
  <si>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</si>
  <si>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</si>
  <si>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</si>
  <si>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</si>
  <si>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</si>
  <si>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</si>
  <si>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</si>
  <si>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</si>
  <si>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</si>
  <si>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</si>
  <si>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</si>
  <si>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</si>
  <si>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</si>
  <si>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</si>
  <si>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</si>
  <si>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</si>
  <si>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</si>
  <si>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</si>
  <si>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</si>
  <si>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</si>
  <si>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</si>
  <si>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</si>
  <si>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</si>
  <si>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</si>
  <si>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</si>
  <si>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</si>
  <si>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</si>
  <si>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</si>
  <si>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</si>
  <si>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</si>
  <si>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</si>
  <si>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</si>
  <si>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</si>
  <si>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</si>
  <si>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</si>
  <si>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</si>
  <si>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</si>
  <si>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</si>
  <si>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</si>
  <si>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</si>
  <si>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</si>
  <si>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</si>
  <si>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</si>
  <si>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</si>
  <si>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</si>
  <si>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</si>
  <si>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</si>
  <si>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</si>
  <si>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</si>
  <si>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</si>
  <si>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</si>
  <si>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</si>
  <si>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</si>
  <si>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</si>
  <si>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</si>
  <si>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</si>
  <si>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</si>
  <si>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</si>
  <si>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</si>
  <si>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</si>
  <si>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</si>
  <si>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</si>
  <si>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</si>
  <si>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</si>
  <si>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</si>
  <si>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</si>
  <si>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</si>
  <si>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</si>
  <si>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</si>
  <si>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</si>
  <si>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</si>
  <si>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</si>
  <si>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</si>
  <si>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</si>
  <si>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</si>
  <si>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</si>
  <si>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</si>
  <si>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</si>
  <si>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</si>
  <si>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</si>
  <si>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</si>
  <si>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</si>
  <si>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</si>
  <si>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</si>
  <si>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</si>
  <si>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</si>
  <si>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</si>
  <si>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</si>
  <si>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</si>
  <si>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</si>
  <si>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</si>
  <si>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</si>
  <si>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</si>
  <si>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</si>
  <si>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</si>
  <si>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</si>
  <si>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</si>
  <si>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</si>
  <si>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</si>
  <si>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</si>
  <si>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</si>
  <si>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</si>
  <si>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</si>
  <si>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</si>
  <si>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</si>
  <si>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</si>
  <si>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</si>
  <si>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</si>
  <si>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</si>
  <si>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</si>
  <si>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</si>
  <si>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</si>
  <si>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</si>
  <si>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</si>
  <si>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</si>
  <si>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</si>
  <si>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</si>
  <si>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</si>
  <si>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</si>
  <si>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</si>
  <si>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</si>
  <si>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</si>
  <si>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</si>
  <si>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</si>
  <si>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</si>
  <si>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</si>
  <si>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</si>
  <si>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</si>
  <si>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</si>
  <si>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</si>
  <si>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</si>
  <si>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</si>
  <si>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</si>
  <si>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</si>
  <si>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</si>
  <si>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</si>
  <si>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</si>
  <si>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</si>
  <si>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</si>
  <si>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</si>
  <si>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</si>
  <si>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</si>
  <si>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</si>
  <si>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</si>
  <si>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</si>
  <si>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</si>
  <si>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</si>
  <si>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</si>
  <si>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</si>
  <si>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</si>
  <si>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</si>
  <si>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</si>
  <si>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</si>
  <si>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</si>
  <si>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</si>
  <si>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</si>
  <si>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</si>
  <si>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</si>
  <si>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</si>
  <si>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</si>
  <si>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</si>
  <si>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</si>
  <si>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</si>
  <si>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</si>
  <si>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</si>
  <si>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</si>
  <si>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</si>
  <si>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</si>
  <si>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</si>
  <si>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</si>
  <si>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</si>
  <si>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</si>
  <si>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</si>
  <si>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</si>
  <si>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</si>
  <si>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</si>
  <si>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</si>
  <si>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</si>
  <si>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</si>
  <si>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</si>
  <si>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</si>
  <si>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</si>
  <si>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</si>
  <si>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</si>
  <si>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</si>
  <si>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</si>
  <si>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</si>
  <si>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</si>
  <si>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</si>
  <si>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</si>
  <si>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</si>
  <si>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</si>
  <si>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</si>
  <si>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</si>
  <si>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</si>
  <si>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</si>
  <si>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</si>
  <si>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</si>
  <si>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</si>
  <si>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</si>
  <si>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</si>
  <si>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</si>
  <si>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</si>
  <si>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</si>
  <si>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</si>
  <si>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</si>
  <si>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</si>
  <si>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</si>
  <si>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</si>
  <si>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</si>
  <si>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</si>
  <si>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</si>
  <si>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</si>
  <si>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</si>
  <si>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</si>
  <si>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</si>
  <si>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</si>
  <si>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</si>
  <si>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</si>
  <si>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</si>
  <si>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</si>
  <si>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</si>
  <si>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</si>
  <si>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</si>
  <si>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</si>
  <si>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</si>
  <si>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</si>
  <si>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</si>
  <si>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</si>
  <si>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</si>
  <si>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</si>
  <si>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</si>
  <si>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</si>
  <si>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</si>
  <si>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</si>
  <si>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</si>
  <si>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</si>
  <si>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</si>
  <si>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</si>
  <si>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</si>
  <si>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</si>
  <si>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</si>
  <si>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</si>
  <si>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</si>
  <si>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</si>
  <si>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</si>
  <si>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</si>
  <si>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</si>
  <si>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</si>
  <si>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</si>
  <si>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</si>
  <si>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</si>
  <si>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</si>
  <si>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</si>
  <si>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</si>
  <si>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</si>
  <si>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</si>
  <si>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</si>
  <si>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</si>
  <si>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</si>
  <si>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</si>
  <si>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</si>
  <si>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</si>
  <si>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</si>
  <si>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</si>
  <si>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</si>
  <si>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</si>
  <si>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</si>
  <si>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</si>
  <si>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</si>
  <si>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</si>
  <si>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</si>
  <si>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</si>
  <si>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</si>
  <si>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</si>
  <si>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</si>
  <si>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</si>
  <si>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</si>
  <si>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</si>
  <si>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</si>
  <si>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</si>
  <si>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</si>
  <si>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</si>
  <si>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</si>
  <si>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</si>
  <si>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</si>
  <si>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</si>
  <si>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</si>
  <si>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</si>
  <si>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</si>
  <si>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</si>
  <si>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</si>
  <si>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</si>
  <si>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</si>
  <si>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</si>
  <si>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</si>
  <si>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</si>
  <si>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</si>
  <si>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</si>
  <si>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</si>
  <si>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</si>
  <si>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</si>
  <si>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</si>
  <si>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</si>
  <si>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</si>
  <si>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</si>
  <si>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</si>
  <si>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</si>
  <si>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</si>
  <si>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</si>
  <si>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</si>
  <si>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</si>
  <si>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</si>
  <si>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</si>
  <si>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</si>
  <si>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</si>
  <si>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</si>
  <si>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</si>
  <si>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</si>
  <si>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</si>
  <si>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</si>
  <si>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</si>
  <si>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</si>
  <si>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</si>
  <si>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</si>
  <si>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</si>
  <si>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</si>
  <si>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</si>
  <si>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</si>
  <si>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</si>
  <si>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</si>
  <si>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</si>
  <si>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</si>
  <si>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</si>
  <si>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</si>
  <si>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</si>
  <si>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</si>
  <si>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</si>
  <si>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</si>
  <si>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</si>
  <si>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</si>
  <si>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</si>
  <si>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</si>
  <si>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</si>
  <si>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</si>
  <si>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</si>
  <si>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</si>
  <si>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</si>
  <si>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</si>
  <si>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</si>
  <si>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</si>
  <si>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</si>
  <si>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</si>
  <si>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</si>
  <si>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</si>
  <si>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</si>
  <si>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</si>
  <si>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</si>
  <si>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</si>
  <si>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</si>
  <si>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</si>
  <si>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</si>
  <si>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</si>
  <si>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</si>
  <si>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</si>
  <si>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</si>
  <si>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</si>
  <si>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</si>
  <si>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</si>
  <si>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</si>
  <si>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</si>
  <si>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</si>
  <si>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</si>
  <si>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</si>
  <si>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</si>
  <si>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</si>
  <si>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</si>
  <si>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</si>
  <si>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</si>
  <si>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</si>
  <si>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</si>
  <si>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</si>
  <si>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</si>
  <si>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</si>
  <si>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</si>
  <si>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</si>
  <si>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</si>
  <si>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</si>
  <si>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</si>
  <si>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</si>
  <si>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</si>
  <si>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</si>
  <si>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</si>
  <si>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</si>
  <si>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</si>
  <si>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</si>
  <si>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</si>
  <si>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</si>
  <si>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</si>
  <si>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</si>
  <si>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</si>
  <si>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</si>
  <si>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</si>
  <si>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</si>
  <si>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</si>
  <si>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</si>
  <si>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</si>
  <si>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</si>
  <si>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</si>
  <si>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</si>
  <si>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</si>
  <si>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</si>
  <si>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</si>
  <si>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</si>
  <si>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</si>
  <si>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</si>
  <si>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</si>
  <si>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</si>
  <si>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</si>
  <si>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</si>
  <si>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</si>
  <si>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</si>
  <si>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</si>
  <si>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</si>
  <si>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</si>
  <si>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</si>
  <si>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</si>
  <si>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</si>
  <si>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</si>
  <si>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</si>
  <si>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</si>
  <si>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</si>
  <si>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</si>
  <si>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</si>
  <si>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</si>
  <si>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</si>
  <si>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</si>
  <si>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</si>
  <si>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</si>
  <si>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</si>
  <si>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</si>
  <si>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</si>
  <si>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</si>
  <si>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</si>
  <si>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</si>
  <si>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</si>
  <si>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</si>
  <si>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</si>
  <si>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</si>
  <si>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</si>
  <si>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</si>
  <si>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</si>
  <si>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</si>
  <si>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</si>
  <si>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</si>
  <si>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</si>
  <si>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</si>
  <si>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</si>
  <si>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</si>
  <si>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</si>
  <si>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</si>
  <si>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</si>
  <si>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</si>
  <si>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</si>
  <si>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</si>
  <si>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</si>
  <si>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</si>
  <si>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</si>
  <si>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</si>
  <si>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</si>
  <si>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</si>
  <si>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</si>
  <si>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</si>
  <si>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</si>
  <si>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</si>
  <si>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</si>
  <si>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</si>
  <si>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</si>
  <si>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</si>
  <si>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</si>
  <si>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</si>
  <si>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</si>
  <si>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</si>
  <si>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</si>
  <si>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</si>
  <si>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</si>
  <si>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</si>
  <si>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</si>
  <si>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</si>
  <si>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</si>
  <si>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</si>
  <si>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</si>
  <si>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</si>
  <si>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</si>
  <si>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</si>
  <si>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</si>
  <si>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</si>
  <si>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</si>
  <si>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</si>
  <si>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</si>
  <si>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</si>
  <si>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</si>
  <si>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</si>
  <si>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</si>
  <si>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</si>
  <si>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</si>
  <si>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</si>
  <si>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</si>
  <si>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</si>
  <si>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</si>
  <si>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</si>
  <si>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</si>
  <si>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</si>
  <si>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</si>
  <si>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</si>
  <si>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</si>
  <si>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</si>
  <si>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</si>
  <si>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</si>
  <si>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</si>
  <si>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</si>
  <si>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</si>
  <si>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</si>
  <si>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</si>
  <si>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</si>
  <si>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</si>
  <si>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</si>
  <si>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</si>
  <si>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</si>
  <si>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</si>
  <si>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</si>
  <si>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</si>
  <si>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</si>
  <si>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</si>
  <si>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</si>
  <si>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</si>
  <si>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</si>
  <si>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</si>
  <si>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</si>
  <si>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</si>
  <si>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</si>
  <si>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</si>
  <si>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</si>
  <si>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</si>
  <si>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</si>
  <si>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</si>
  <si>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</si>
  <si>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</si>
  <si>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</si>
  <si>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</si>
  <si>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</si>
  <si>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</si>
  <si>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</si>
  <si>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</si>
  <si>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</si>
  <si>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</si>
  <si>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</si>
  <si>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</si>
  <si>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</si>
  <si>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</si>
  <si>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</si>
  <si>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</si>
  <si>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</si>
  <si>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</si>
  <si>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</si>
  <si>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</si>
  <si>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</si>
  <si>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</si>
  <si>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</si>
  <si>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</si>
  <si>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</si>
  <si>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</si>
  <si>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</si>
  <si>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</si>
  <si>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</si>
  <si>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</si>
  <si>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</si>
  <si>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</si>
  <si>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</si>
  <si>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</si>
  <si>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</si>
  <si>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</si>
  <si>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</si>
  <si>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</si>
  <si>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</si>
  <si>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</si>
  <si>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</si>
  <si>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</si>
  <si>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</si>
  <si>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</si>
  <si>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</si>
  <si>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</si>
  <si>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</si>
  <si>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</si>
  <si>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</si>
  <si>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</si>
  <si>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</si>
  <si>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</si>
  <si>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</si>
  <si>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</si>
  <si>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</si>
  <si>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</si>
  <si>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</si>
  <si>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</si>
  <si>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</si>
  <si>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</si>
  <si>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</si>
  <si>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</si>
  <si>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</si>
  <si>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</si>
  <si>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</si>
  <si>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</si>
  <si>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</si>
  <si>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</si>
  <si>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</si>
  <si>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</si>
  <si>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</si>
  <si>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</si>
  <si>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</si>
  <si>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</si>
  <si>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</si>
  <si>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</si>
  <si>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</si>
  <si>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</si>
  <si>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</si>
  <si>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</si>
  <si>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</si>
  <si>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</si>
  <si>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</si>
  <si>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</si>
  <si>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</si>
  <si>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</si>
  <si>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</si>
  <si>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</si>
  <si>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</si>
  <si>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</si>
  <si>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</si>
  <si>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</si>
  <si>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</si>
  <si>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</si>
  <si>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</si>
  <si>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</si>
  <si>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</si>
  <si>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</si>
  <si>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</si>
  <si>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</si>
  <si>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</si>
  <si>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</si>
  <si>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</si>
  <si>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</si>
  <si>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</si>
  <si>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</si>
  <si>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</si>
  <si>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</si>
  <si>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</si>
  <si>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</si>
  <si>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</si>
  <si>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</si>
  <si>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</si>
  <si>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</si>
  <si>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</si>
  <si>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</si>
  <si>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</si>
  <si>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</si>
  <si>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</si>
  <si>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</si>
  <si>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</si>
  <si>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</si>
  <si>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</si>
  <si>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</si>
  <si>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</si>
  <si>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</si>
  <si>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</si>
  <si>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</si>
  <si>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</si>
  <si>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</si>
  <si>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</si>
  <si>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</si>
  <si>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</si>
  <si>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</si>
  <si>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</si>
  <si>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</si>
  <si>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</si>
  <si>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</si>
  <si>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</si>
  <si>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</si>
  <si>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</si>
  <si>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</si>
  <si>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</si>
  <si>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</si>
  <si>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</si>
  <si>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</si>
  <si>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</si>
  <si>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</si>
  <si>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</si>
  <si>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</si>
  <si>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</si>
  <si>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</si>
  <si>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</si>
  <si>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</si>
  <si>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</si>
  <si>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</si>
  <si>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</si>
  <si>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</si>
  <si>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</si>
  <si>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</si>
  <si>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</si>
  <si>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</si>
  <si>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</si>
  <si>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</si>
  <si>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</si>
  <si>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</si>
  <si>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</si>
  <si>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</si>
  <si>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</si>
  <si>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</si>
  <si>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</si>
  <si>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</si>
  <si>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</si>
  <si>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</si>
  <si>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</si>
  <si>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</si>
  <si>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</si>
  <si>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</si>
  <si>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</si>
  <si>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</si>
  <si>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</si>
  <si>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</si>
  <si>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</si>
  <si>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</si>
  <si>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</si>
  <si>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</si>
  <si>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</si>
  <si>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</si>
  <si>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</si>
  <si>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</si>
  <si>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</si>
  <si>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</si>
  <si>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</si>
  <si>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</si>
  <si>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</si>
  <si>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</si>
  <si>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</si>
  <si>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</si>
  <si>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</si>
  <si>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</si>
  <si>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</si>
  <si>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</si>
  <si>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</si>
  <si>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</si>
  <si>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</si>
  <si>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</si>
  <si>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</si>
  <si>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</si>
  <si>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</si>
  <si>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</si>
  <si>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</si>
  <si>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</si>
  <si>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</si>
  <si>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</si>
  <si>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</si>
  <si>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</si>
  <si>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</si>
  <si>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</si>
  <si>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</si>
  <si>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</si>
  <si>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</si>
  <si>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</si>
  <si>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</si>
  <si>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</si>
  <si>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</si>
  <si>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</si>
  <si>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</si>
  <si>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</si>
  <si>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</si>
  <si>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</si>
  <si>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</si>
  <si>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</si>
  <si>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</si>
  <si>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</si>
  <si>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</si>
  <si>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</si>
  <si>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</si>
  <si>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</si>
  <si>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</si>
  <si>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</si>
  <si>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</si>
  <si>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</si>
  <si>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</si>
  <si>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</si>
  <si>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</si>
  <si>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</si>
  <si>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</si>
  <si>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</si>
  <si>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</si>
  <si>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</si>
  <si>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</si>
  <si>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</si>
  <si>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</si>
  <si>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</si>
  <si>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</si>
  <si>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</si>
  <si>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</si>
  <si>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</si>
  <si>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</si>
  <si>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</si>
  <si>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</si>
  <si>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</si>
  <si>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</si>
  <si>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</si>
  <si>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</si>
  <si>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</si>
  <si>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</si>
  <si>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</si>
  <si>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</si>
  <si>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</si>
  <si>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</si>
  <si>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</si>
  <si>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</si>
  <si>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</si>
  <si>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</si>
  <si>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</si>
  <si>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</si>
  <si>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</si>
  <si>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</si>
  <si>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</si>
  <si>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</si>
  <si>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</si>
  <si>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</si>
  <si>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</si>
  <si>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</si>
  <si>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</si>
  <si>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</si>
  <si>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</si>
  <si>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</si>
  <si>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</si>
  <si>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</si>
  <si>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</si>
  <si>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</si>
  <si>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</si>
  <si>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</si>
  <si>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</si>
  <si>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</si>
  <si>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</si>
  <si>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</si>
  <si>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</si>
  <si>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</si>
  <si>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</si>
  <si>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</si>
  <si>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</si>
  <si>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</si>
  <si>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</si>
  <si>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</si>
  <si>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</si>
  <si>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</si>
  <si>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</si>
  <si>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</si>
  <si>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</si>
  <si>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</si>
  <si>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</si>
  <si>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</si>
  <si>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</si>
  <si>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</si>
  <si>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</si>
  <si>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</si>
  <si>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</si>
  <si>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</si>
  <si>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</si>
  <si>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</si>
  <si>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</si>
  <si>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</si>
  <si>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</si>
  <si>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</si>
  <si>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</si>
  <si>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</si>
  <si>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</si>
  <si>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</si>
  <si>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</si>
  <si>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</si>
  <si>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</si>
  <si>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</si>
  <si>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</si>
  <si>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</si>
  <si>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</si>
  <si>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</si>
  <si>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</si>
  <si>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</si>
  <si>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</si>
  <si>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</si>
  <si>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</si>
  <si>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</si>
  <si>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</si>
  <si>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</si>
  <si>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</si>
  <si>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</si>
  <si>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</si>
  <si>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</si>
  <si>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</si>
  <si>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</si>
  <si>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</si>
  <si>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</si>
  <si>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</si>
  <si>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</si>
  <si>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</si>
  <si>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</si>
  <si>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</si>
  <si>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</si>
  <si>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</si>
  <si>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</si>
  <si>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</si>
  <si>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</si>
  <si>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</si>
  <si>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</si>
  <si>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</si>
  <si>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</si>
  <si>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</si>
  <si>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</si>
  <si>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</si>
  <si>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</si>
  <si>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</si>
  <si>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</si>
  <si>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</si>
  <si>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</si>
  <si>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</si>
  <si>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</si>
  <si>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</si>
  <si>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</si>
  <si>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</si>
  <si>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</si>
  <si>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</si>
  <si>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</si>
  <si>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</si>
  <si>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</si>
  <si>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</si>
  <si>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</si>
  <si>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</si>
  <si>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</si>
  <si>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</si>
  <si>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</si>
  <si>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</si>
  <si>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</si>
  <si>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</si>
  <si>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</si>
  <si>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</si>
  <si>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</si>
  <si>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</si>
  <si>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</si>
  <si>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</si>
  <si>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</si>
  <si>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</si>
  <si>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</si>
  <si>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</si>
  <si>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</si>
  <si>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</si>
  <si>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</si>
  <si>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</si>
  <si>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</si>
  <si>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</si>
  <si>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</si>
  <si>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</si>
  <si>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</si>
  <si>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</si>
  <si>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</si>
  <si>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</si>
  <si>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</si>
  <si>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</si>
  <si>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</si>
  <si>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</si>
  <si>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</si>
  <si>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</si>
  <si>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</si>
  <si>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</si>
  <si>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</si>
  <si>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</si>
  <si>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</si>
  <si>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</si>
  <si>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</si>
  <si>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</si>
  <si>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</si>
  <si>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</si>
  <si>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</si>
  <si>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</si>
  <si>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</si>
  <si>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</si>
  <si>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</si>
  <si>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</si>
  <si>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</si>
  <si>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</si>
  <si>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</si>
  <si>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</si>
  <si>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</si>
  <si>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</si>
  <si>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</si>
  <si>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</si>
  <si>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</si>
  <si>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</si>
  <si>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</si>
  <si>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</si>
  <si>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</si>
  <si>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</si>
  <si>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</si>
  <si>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</si>
  <si>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</si>
  <si>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</si>
  <si>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</si>
  <si>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</si>
  <si>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</si>
  <si>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</si>
  <si>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</si>
  <si>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</si>
  <si>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</si>
  <si>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</si>
  <si>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</si>
  <si>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</si>
  <si>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</si>
  <si>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</si>
  <si>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</si>
  <si>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</si>
  <si>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</si>
  <si>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</si>
  <si>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</si>
  <si>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</si>
  <si>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</si>
  <si>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</si>
  <si>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</si>
  <si>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</si>
  <si>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</si>
  <si>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</si>
  <si>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</si>
  <si>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</si>
  <si>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</si>
  <si>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</si>
  <si>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</si>
  <si>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</si>
  <si>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</si>
  <si>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</si>
  <si>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</si>
  <si>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</si>
  <si>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</si>
  <si>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</si>
  <si>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</si>
  <si>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</si>
  <si>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</si>
  <si>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</si>
  <si>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</si>
  <si>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</si>
  <si>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</si>
  <si>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</si>
  <si>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</si>
  <si>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</si>
  <si>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</si>
  <si>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</si>
  <si>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</si>
  <si>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</si>
  <si>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</si>
  <si>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</si>
  <si>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</si>
  <si>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</si>
  <si>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</si>
  <si>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</si>
  <si>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</si>
  <si>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</si>
  <si>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</si>
  <si>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</si>
  <si>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</si>
  <si>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</si>
  <si>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</si>
  <si>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</si>
  <si>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</si>
  <si>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</si>
  <si>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</si>
  <si>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</si>
  <si>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</si>
  <si>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</si>
  <si>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</si>
  <si>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</si>
  <si>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</si>
  <si>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</si>
  <si>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</si>
  <si>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</si>
  <si>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</si>
  <si>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</si>
  <si>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</si>
  <si>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</si>
  <si>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</si>
  <si>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</si>
  <si>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</si>
  <si>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</si>
  <si>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</si>
  <si>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</si>
  <si>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</si>
  <si>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</si>
  <si>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</si>
  <si>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</si>
  <si>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</si>
  <si>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</si>
  <si>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</si>
  <si>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</si>
  <si>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</si>
  <si>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</si>
  <si>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</si>
  <si>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</si>
  <si>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</si>
  <si>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</si>
  <si>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</si>
  <si>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</si>
  <si>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</si>
  <si>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</si>
  <si>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</si>
  <si>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</si>
  <si>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</si>
  <si>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</si>
  <si>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</si>
  <si>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</si>
  <si>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</si>
  <si>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</si>
  <si>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</si>
  <si>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</si>
  <si>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</si>
  <si>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</si>
  <si>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</si>
  <si>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</si>
  <si>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</si>
  <si>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</si>
  <si>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</si>
  <si>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</si>
  <si>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</si>
  <si>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</si>
  <si>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</si>
  <si>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</si>
  <si>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</si>
  <si>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</si>
  <si>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</si>
  <si>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</si>
  <si>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</si>
  <si>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</si>
  <si>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</si>
  <si>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</si>
  <si>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</si>
  <si>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</si>
  <si>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</si>
  <si>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</si>
  <si>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</si>
  <si>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</si>
  <si>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</si>
  <si>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</si>
  <si>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</si>
  <si>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</si>
  <si>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</si>
  <si>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</si>
  <si>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</si>
  <si>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</si>
  <si>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</si>
  <si>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</si>
  <si>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</si>
  <si>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</si>
  <si>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</si>
  <si>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</si>
  <si>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</si>
  <si>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</si>
  <si>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</si>
  <si>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</si>
  <si>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</si>
  <si>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</si>
  <si>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</si>
  <si>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</si>
  <si>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</si>
  <si>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</si>
  <si>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</si>
  <si>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</si>
  <si>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</si>
  <si>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</si>
  <si>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</si>
  <si>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</si>
  <si>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</si>
  <si>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</si>
  <si>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</si>
  <si>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</si>
  <si>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</si>
  <si>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</si>
  <si>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</si>
  <si>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</si>
  <si>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</si>
  <si>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</si>
  <si>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</si>
  <si>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</si>
  <si>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</si>
  <si>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</si>
  <si>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</si>
  <si>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</si>
  <si>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</si>
  <si>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</si>
  <si>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</si>
  <si>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</si>
  <si>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</si>
  <si>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</si>
  <si>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</si>
  <si>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</si>
  <si>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</si>
  <si>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</si>
  <si>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</si>
  <si>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</si>
  <si>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</si>
  <si>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</si>
  <si>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</si>
  <si>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</si>
  <si>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</si>
  <si>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</si>
  <si>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</si>
  <si>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</si>
  <si>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</si>
  <si>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</si>
  <si>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</si>
  <si>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</si>
  <si>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</si>
  <si>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</si>
  <si>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</si>
  <si>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</si>
  <si>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</si>
  <si>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</si>
  <si>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</si>
  <si>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</si>
  <si>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</si>
  <si>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</si>
  <si>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</si>
  <si>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</si>
  <si>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</si>
  <si>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</si>
  <si>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</si>
  <si>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</si>
  <si>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</si>
  <si>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</si>
  <si>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</si>
  <si>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</si>
  <si>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</si>
  <si>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</si>
  <si>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</si>
  <si>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</si>
  <si>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</si>
  <si>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</si>
  <si>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</si>
  <si>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</si>
  <si>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</si>
  <si>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</si>
  <si>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</si>
  <si>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</si>
  <si>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</si>
  <si>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</si>
  <si>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</si>
  <si>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</si>
  <si>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</si>
  <si>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</si>
  <si>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</si>
  <si>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</si>
  <si>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</si>
  <si>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</si>
  <si>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</si>
  <si>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</si>
  <si>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</si>
  <si>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</si>
  <si>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</si>
  <si>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</si>
  <si>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</si>
  <si>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</si>
  <si>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</si>
  <si>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</si>
  <si>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</si>
  <si>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</si>
  <si>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</si>
  <si>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</si>
  <si>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</si>
  <si>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</si>
  <si>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</si>
  <si>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</si>
  <si>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</si>
  <si>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</si>
  <si>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</si>
  <si>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</si>
  <si>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</si>
  <si>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</si>
  <si>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</si>
  <si>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</si>
  <si>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</si>
  <si>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</si>
  <si>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</si>
  <si>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</si>
  <si>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</si>
  <si>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</si>
  <si>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</si>
  <si>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</si>
  <si>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</si>
  <si>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</si>
  <si>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</si>
  <si>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</si>
  <si>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</si>
  <si>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</si>
  <si>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</si>
  <si>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</si>
  <si>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</si>
  <si>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</si>
  <si>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</si>
  <si>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</si>
  <si>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</si>
  <si>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</si>
  <si>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</si>
  <si>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</si>
  <si>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</si>
  <si>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</si>
  <si>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</si>
  <si>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</si>
  <si>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</si>
  <si>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</si>
  <si>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</si>
  <si>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</si>
  <si>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</si>
  <si>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</si>
  <si>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</si>
  <si>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</si>
  <si>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</si>
  <si>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</si>
  <si>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</si>
  <si>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</si>
  <si>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</si>
  <si>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</si>
  <si>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</si>
  <si>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</si>
  <si>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</si>
  <si>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</si>
  <si>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</si>
  <si>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</si>
  <si>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</si>
  <si>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</si>
  <si>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</si>
  <si>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</si>
  <si>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</si>
  <si>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</si>
  <si>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</si>
  <si>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</si>
  <si>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</si>
  <si>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</si>
  <si>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</si>
  <si>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</si>
  <si>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</si>
  <si>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</si>
  <si>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</si>
  <si>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</si>
  <si>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</si>
  <si>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</si>
  <si>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</si>
  <si>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</si>
  <si>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</si>
  <si>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</si>
  <si>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</si>
  <si>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</si>
  <si>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</si>
  <si>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</si>
  <si>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</si>
  <si>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</si>
  <si>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</si>
  <si>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</si>
  <si>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</si>
  <si>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</si>
  <si>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</si>
  <si>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</si>
  <si>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</si>
  <si>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</si>
  <si>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</si>
  <si>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</si>
  <si>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</si>
  <si>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</si>
  <si>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</si>
  <si>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</si>
  <si>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</si>
  <si>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</si>
  <si>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</si>
  <si>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</si>
  <si>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</si>
  <si>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</si>
  <si>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</si>
  <si>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</si>
  <si>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</si>
  <si>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</si>
  <si>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</si>
  <si>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</si>
  <si>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</si>
  <si>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</si>
  <si>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</si>
  <si>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</si>
  <si>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</si>
  <si>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</si>
  <si>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</si>
  <si>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</si>
  <si>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</si>
  <si>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</si>
  <si>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</si>
  <si>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</si>
  <si>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</si>
  <si>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</si>
  <si>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</si>
  <si>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</si>
  <si>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</si>
  <si>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</si>
  <si>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</si>
  <si>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</si>
  <si>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</si>
  <si>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</si>
  <si>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</si>
  <si>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</si>
  <si>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</si>
  <si>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</si>
  <si>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</si>
  <si>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</si>
  <si>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</si>
  <si>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</si>
  <si>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</si>
  <si>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</si>
  <si>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</si>
  <si>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</si>
  <si>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</si>
  <si>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</si>
  <si>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</si>
  <si>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</si>
  <si>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</si>
  <si>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</si>
  <si>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</si>
  <si>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</si>
  <si>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</si>
  <si>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</si>
  <si>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</si>
  <si>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</si>
  <si>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</si>
  <si>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</si>
  <si>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</si>
  <si>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</si>
  <si>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</si>
  <si>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</si>
  <si>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</si>
  <si>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</si>
  <si>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</si>
  <si>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</si>
  <si>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</si>
  <si>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</si>
  <si>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</si>
  <si>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</si>
  <si>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</si>
  <si>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</si>
  <si>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</si>
  <si>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</si>
  <si>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</si>
  <si>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</si>
  <si>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</si>
  <si>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</si>
  <si>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</si>
  <si>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</si>
  <si>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</si>
  <si>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</si>
  <si>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</si>
  <si>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</si>
  <si>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</si>
  <si>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</si>
  <si>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</si>
  <si>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</si>
  <si>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</si>
  <si>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</si>
  <si>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</si>
  <si>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</si>
  <si>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</si>
  <si>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</si>
  <si>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</si>
  <si>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</si>
  <si>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</si>
  <si>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</si>
  <si>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</si>
  <si>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</si>
  <si>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</si>
  <si>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</si>
  <si>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</si>
  <si>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</si>
  <si>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</si>
  <si>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</si>
  <si>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</si>
  <si>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</si>
  <si>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</si>
  <si>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</si>
  <si>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</si>
  <si>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</si>
  <si>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</si>
  <si>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</si>
  <si>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</si>
  <si>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</si>
  <si>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</si>
  <si>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</si>
  <si>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</si>
  <si>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</si>
  <si>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</si>
  <si>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</si>
  <si>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</si>
  <si>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</si>
  <si>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</si>
  <si>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</si>
  <si>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</si>
  <si>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</si>
  <si>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</si>
  <si>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</si>
  <si>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</si>
  <si>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</si>
  <si>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</si>
  <si>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</si>
  <si>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</si>
  <si>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</si>
  <si>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</si>
  <si>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</si>
  <si>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</si>
  <si>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</si>
  <si>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</si>
  <si>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</si>
  <si>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</si>
  <si>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</si>
  <si>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</si>
  <si>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</si>
  <si>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</si>
  <si>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</si>
  <si>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</si>
  <si>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</si>
  <si>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</si>
  <si>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</si>
  <si>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</si>
  <si>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</si>
  <si>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</si>
  <si>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</si>
  <si>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</si>
  <si>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</si>
  <si>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</si>
  <si>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</si>
  <si>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</si>
  <si>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</si>
  <si>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</si>
  <si>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</si>
  <si>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</si>
  <si>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</si>
  <si>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</si>
  <si>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</si>
  <si>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</si>
  <si>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</si>
  <si>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</si>
  <si>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</si>
  <si>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</si>
  <si>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</si>
  <si>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</si>
  <si>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</si>
  <si>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</si>
  <si>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</si>
  <si>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</si>
  <si>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</si>
  <si>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</si>
  <si>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</si>
  <si>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</si>
  <si>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</si>
  <si>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</si>
  <si>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</si>
  <si>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</si>
  <si>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</si>
  <si>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</si>
  <si>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</si>
  <si>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</si>
  <si>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</si>
  <si>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</si>
  <si>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</si>
  <si>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</si>
  <si>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</si>
  <si>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</si>
  <si>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</si>
  <si>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</si>
  <si>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</si>
  <si>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</si>
  <si>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</si>
  <si>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</si>
  <si>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</si>
  <si>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</si>
  <si>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</si>
  <si>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</si>
  <si>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</si>
  <si>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</si>
  <si>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</si>
  <si>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</si>
  <si>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</si>
  <si>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</si>
  <si>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</si>
  <si>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</si>
  <si>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</si>
  <si>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</si>
  <si>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</si>
  <si>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</si>
  <si>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</si>
  <si>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</si>
  <si>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</si>
  <si>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</si>
  <si>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</si>
  <si>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</si>
  <si>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</si>
  <si>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</si>
  <si>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</si>
  <si>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</si>
  <si>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</si>
  <si>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</si>
  <si>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</si>
  <si>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</si>
  <si>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</si>
  <si>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</si>
  <si>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</si>
  <si>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</si>
  <si>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</si>
  <si>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</si>
  <si>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</si>
  <si>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</si>
  <si>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</si>
  <si>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</si>
  <si>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</si>
  <si>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</si>
  <si>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</si>
  <si>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</si>
  <si>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</si>
  <si>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</si>
  <si>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</si>
  <si>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</si>
  <si>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</si>
  <si>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</si>
  <si>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</si>
  <si>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</si>
  <si>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</si>
  <si>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</si>
  <si>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</si>
  <si>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</si>
  <si>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</si>
  <si>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</si>
  <si>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</si>
  <si>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</si>
  <si>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</si>
  <si>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</si>
  <si>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</si>
  <si>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</si>
  <si>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</si>
  <si>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</si>
  <si>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</si>
  <si>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</si>
  <si>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</si>
  <si>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</si>
  <si>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</si>
  <si>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</si>
  <si>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</si>
  <si>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</si>
  <si>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</si>
  <si>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</si>
  <si>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</si>
  <si>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</si>
  <si>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</si>
  <si>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</si>
  <si>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</si>
  <si>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</si>
  <si>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</si>
  <si>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</si>
  <si>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</si>
  <si>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</si>
  <si>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</si>
  <si>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</si>
  <si>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</si>
  <si>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</si>
  <si>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</si>
  <si>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</si>
  <si>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</si>
  <si>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</si>
  <si>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</si>
  <si>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</si>
  <si>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</si>
  <si>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</si>
  <si>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</si>
  <si>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</si>
  <si>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</si>
  <si>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</si>
  <si>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</si>
  <si>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</si>
  <si>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</si>
  <si>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</si>
  <si>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</si>
  <si>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</si>
  <si>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</si>
  <si>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</si>
  <si>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</si>
  <si>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</si>
  <si>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</si>
  <si>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</si>
  <si>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</si>
  <si>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</si>
  <si>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</si>
  <si>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</si>
  <si>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</si>
  <si>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</si>
  <si>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</si>
  <si>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</si>
  <si>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</si>
  <si>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</si>
  <si>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</si>
  <si>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</si>
  <si>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</si>
  <si>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</si>
  <si>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</si>
  <si>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</si>
  <si>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</si>
  <si>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</si>
  <si>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</si>
  <si>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</si>
  <si>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</si>
  <si>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</si>
  <si>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</si>
  <si>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</si>
  <si>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</si>
  <si>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</si>
  <si>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</si>
  <si>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</si>
  <si>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</si>
  <si>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</si>
  <si>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</si>
  <si>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</si>
  <si>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</si>
  <si>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</si>
  <si>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</si>
  <si>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</si>
  <si>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</si>
  <si>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</si>
  <si>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</si>
  <si>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</si>
  <si>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</si>
  <si>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</si>
  <si>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</si>
  <si>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</si>
  <si>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</si>
  <si>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</si>
  <si>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</si>
  <si>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</si>
  <si>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</si>
  <si>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</si>
  <si>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</si>
  <si>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</si>
  <si>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</si>
  <si>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</si>
  <si>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</si>
  <si>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</si>
  <si>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</si>
  <si>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</si>
  <si>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</si>
  <si>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</si>
  <si>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</si>
  <si>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</si>
  <si>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</si>
  <si>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</si>
  <si>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</si>
  <si>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</si>
  <si>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</si>
  <si>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</si>
  <si>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</si>
  <si>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</si>
  <si>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</si>
  <si>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</si>
  <si>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</si>
  <si>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</si>
  <si>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</si>
  <si>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</si>
  <si>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</si>
  <si>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</si>
  <si>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</si>
  <si>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</si>
  <si>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</si>
  <si>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</si>
  <si>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</si>
  <si>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</si>
  <si>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</si>
  <si>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</si>
  <si>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</si>
  <si>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</si>
  <si>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</si>
  <si>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</si>
  <si>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</si>
  <si>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</si>
  <si>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</si>
  <si>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</si>
  <si>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</si>
  <si>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</si>
  <si>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</si>
  <si>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</si>
  <si>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</si>
  <si>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</si>
  <si>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</si>
  <si>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</si>
  <si>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</si>
  <si>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</si>
  <si>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</si>
  <si>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</si>
  <si>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</si>
  <si>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</si>
  <si>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</si>
  <si>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</si>
  <si>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</si>
  <si>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</si>
  <si>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</si>
  <si>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</si>
  <si>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</si>
  <si>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</si>
  <si>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</si>
  <si>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</si>
  <si>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</si>
  <si>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</si>
  <si>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</si>
  <si>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</si>
  <si>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</si>
  <si>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</si>
  <si>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</si>
  <si>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</si>
  <si>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</si>
  <si>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</si>
  <si>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</si>
  <si>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</si>
  <si>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</si>
  <si>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</si>
  <si>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</si>
  <si>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</si>
  <si>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</si>
  <si>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</si>
  <si>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</si>
  <si>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</si>
  <si>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</si>
  <si>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</si>
  <si>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</si>
  <si>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</si>
  <si>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</si>
  <si>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</si>
  <si>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</si>
  <si>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</si>
  <si>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</si>
  <si>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</si>
  <si>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</si>
  <si>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</si>
  <si>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</si>
  <si>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</si>
  <si>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</si>
  <si>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</si>
  <si>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</si>
  <si>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</si>
  <si>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</si>
  <si>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</si>
  <si>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</si>
  <si>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</si>
  <si>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</si>
  <si>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</si>
  <si>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</si>
  <si>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</si>
  <si>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</si>
  <si>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</si>
  <si>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</si>
  <si>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</si>
  <si>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</si>
  <si>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</si>
  <si>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</si>
  <si>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</si>
  <si>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</si>
  <si>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</si>
  <si>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</si>
  <si>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</si>
  <si>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</si>
  <si>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</si>
  <si>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</si>
  <si>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</si>
  <si>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</si>
  <si>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</si>
  <si>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</si>
  <si>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</si>
  <si>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</si>
  <si>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</si>
  <si>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</si>
  <si>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</si>
  <si>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</si>
  <si>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</si>
  <si>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</si>
  <si>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</si>
  <si>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</si>
  <si>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</si>
  <si>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</si>
  <si>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</si>
  <si>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</si>
  <si>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</si>
  <si>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</si>
  <si>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</si>
  <si>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</si>
  <si>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</si>
  <si>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</si>
  <si>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</si>
  <si>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</si>
  <si>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</si>
  <si>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</si>
  <si>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</si>
  <si>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</si>
  <si>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</si>
  <si>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</si>
  <si>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</si>
  <si>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</si>
  <si>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</si>
  <si>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</si>
  <si>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</si>
  <si>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</si>
  <si>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</si>
  <si>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</si>
  <si>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</si>
  <si>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</si>
  <si>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</si>
  <si>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</si>
  <si>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</si>
  <si>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</si>
  <si>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</si>
  <si>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</si>
  <si>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</si>
  <si>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</si>
  <si>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</si>
  <si>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</si>
  <si>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</si>
  <si>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</si>
  <si>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</si>
  <si>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</si>
  <si>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</si>
  <si>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</si>
  <si>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</si>
  <si>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</si>
  <si>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</si>
  <si>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</si>
  <si>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</si>
  <si>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</si>
  <si>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</si>
  <si>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</si>
  <si>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</si>
  <si>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</si>
  <si>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</si>
  <si>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</si>
  <si>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</si>
  <si>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</si>
  <si>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</si>
  <si>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</si>
  <si>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</si>
  <si>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</si>
  <si>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</si>
  <si>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</si>
  <si>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</si>
  <si>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</si>
  <si>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</si>
  <si>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</si>
  <si>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</si>
  <si>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</si>
  <si>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</si>
  <si>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</si>
  <si>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</si>
  <si>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</si>
  <si>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</si>
  <si>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</si>
  <si>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</si>
  <si>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</si>
  <si>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</si>
  <si>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</si>
  <si>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</si>
  <si>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</si>
  <si>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</si>
  <si>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</si>
  <si>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</si>
  <si>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</si>
  <si>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</si>
  <si>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</si>
  <si>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</si>
  <si>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</si>
  <si>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</si>
  <si>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</si>
  <si>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</si>
  <si>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</si>
  <si>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</si>
  <si>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</si>
  <si>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</si>
  <si>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</si>
  <si>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</si>
  <si>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</si>
  <si>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</si>
  <si>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</si>
  <si>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</si>
  <si>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</si>
  <si>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</si>
  <si>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</si>
  <si>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</si>
  <si>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</si>
  <si>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</si>
  <si>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</si>
  <si>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</si>
  <si>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</si>
  <si>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</si>
  <si>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</si>
  <si>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</si>
  <si>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</si>
  <si>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</si>
  <si>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</si>
  <si>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</si>
  <si>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</si>
  <si>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</si>
  <si>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</si>
  <si>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</si>
  <si>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</si>
  <si>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</si>
  <si>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</si>
  <si>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</si>
  <si>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</si>
  <si>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</si>
  <si>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</si>
  <si>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</si>
  <si>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</si>
  <si>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</si>
  <si>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</si>
  <si>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</si>
  <si>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</si>
  <si>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</si>
  <si>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</si>
  <si>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</si>
  <si>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</si>
  <si>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</si>
  <si>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</si>
  <si>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</si>
  <si>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</si>
  <si>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</si>
  <si>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</si>
  <si>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</si>
  <si>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</si>
  <si>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</si>
  <si>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</si>
  <si>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</si>
  <si>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</si>
  <si>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</si>
  <si>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</si>
  <si>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</si>
  <si>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</si>
  <si>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</si>
  <si>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</si>
  <si>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</si>
  <si>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</si>
  <si>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</si>
  <si>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</si>
  <si>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</si>
  <si>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</si>
  <si>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</si>
  <si>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</si>
  <si>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</si>
  <si>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</si>
  <si>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</si>
  <si>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</si>
  <si>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</si>
  <si>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</si>
  <si>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</si>
  <si>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</si>
  <si>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</si>
  <si>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</si>
  <si>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</si>
  <si>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</si>
  <si>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</si>
  <si>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</si>
  <si>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</si>
  <si>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</si>
  <si>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</si>
  <si>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</si>
  <si>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</si>
  <si>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</si>
  <si>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</si>
  <si>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</si>
  <si>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</si>
  <si>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</si>
  <si>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</si>
  <si>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</si>
  <si>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</si>
  <si>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</si>
  <si>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</si>
  <si>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</si>
  <si>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</si>
  <si>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</si>
  <si>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</si>
  <si>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</si>
  <si>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</si>
  <si>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</si>
  <si>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</si>
  <si>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</si>
  <si>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</si>
  <si>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</si>
  <si>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</si>
  <si>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</si>
  <si>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</si>
  <si>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</si>
  <si>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</si>
  <si>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</si>
  <si>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</si>
  <si>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</si>
  <si>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</si>
  <si>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</si>
  <si>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</si>
  <si>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</si>
  <si>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</si>
  <si>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</si>
  <si>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</si>
  <si>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</si>
  <si>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</si>
  <si>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</si>
  <si>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</si>
  <si>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</si>
  <si>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</si>
  <si>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</si>
  <si>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</si>
  <si>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</si>
  <si>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</si>
  <si>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</si>
  <si>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</si>
  <si>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</si>
  <si>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</si>
  <si>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</si>
  <si>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</si>
  <si>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</si>
  <si>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</si>
  <si>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</si>
  <si>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</si>
  <si>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</si>
  <si>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</si>
  <si>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</si>
  <si>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</si>
  <si>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</si>
  <si>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</si>
  <si>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</si>
  <si>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</si>
  <si>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</si>
  <si>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</si>
  <si>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</si>
  <si>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</si>
  <si>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</si>
  <si>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</si>
  <si>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</si>
  <si>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</si>
  <si>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</si>
  <si>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</si>
  <si>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</si>
  <si>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</si>
  <si>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</si>
  <si>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</si>
  <si>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</si>
  <si>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</si>
  <si>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</si>
  <si>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</si>
  <si>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</si>
  <si>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</si>
  <si>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</si>
  <si>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</si>
  <si>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</si>
  <si>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</si>
  <si>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</si>
  <si>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</si>
  <si>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</si>
  <si>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</si>
  <si>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</si>
  <si>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</si>
  <si>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</si>
  <si>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</si>
  <si>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</si>
  <si>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</si>
  <si>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</si>
  <si>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</si>
  <si>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</si>
  <si>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</si>
  <si>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</si>
  <si>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</si>
  <si>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</si>
  <si>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</si>
  <si>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</si>
  <si>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</si>
  <si>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</si>
  <si>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</si>
  <si>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</si>
  <si>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</si>
  <si>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</si>
  <si>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</si>
  <si>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</si>
  <si>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</si>
  <si>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</si>
  <si>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</si>
  <si>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</si>
  <si>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</si>
  <si>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</si>
  <si>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</si>
  <si>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</si>
  <si>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</si>
  <si>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</si>
  <si>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</si>
  <si>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</si>
  <si>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</si>
  <si>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</si>
  <si>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</si>
  <si>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</si>
  <si>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</si>
  <si>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</si>
  <si>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</si>
  <si>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</si>
  <si>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</si>
  <si>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</si>
  <si>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</si>
  <si>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</si>
  <si>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</si>
  <si>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</si>
  <si>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</si>
  <si>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</si>
  <si>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</si>
  <si>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</si>
  <si>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</si>
  <si>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</si>
  <si>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</si>
  <si>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</si>
  <si>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</si>
  <si>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</si>
  <si>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</si>
  <si>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</si>
  <si>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</si>
  <si>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</si>
  <si>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</si>
  <si>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</si>
  <si>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</si>
  <si>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</si>
  <si>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</si>
  <si>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</si>
  <si>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</si>
  <si>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</si>
  <si>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</si>
  <si>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</si>
  <si>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</si>
  <si>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</si>
  <si>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</si>
  <si>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</si>
  <si>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</si>
  <si>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</si>
  <si>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</si>
  <si>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</si>
  <si>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</si>
  <si>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</si>
  <si>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</si>
  <si>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</si>
  <si>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</si>
  <si>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</si>
  <si>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</si>
  <si>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</si>
  <si>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</si>
  <si>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</si>
  <si>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</si>
  <si>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</si>
  <si>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</si>
  <si>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</si>
  <si>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</si>
  <si>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</si>
  <si>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</si>
  <si>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</si>
  <si>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</si>
  <si>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</si>
  <si>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</si>
  <si>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</si>
  <si>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</si>
  <si>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</si>
  <si>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</si>
  <si>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</si>
  <si>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</si>
  <si>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</si>
  <si>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</si>
  <si>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</si>
  <si>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</si>
  <si>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</si>
  <si>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</si>
  <si>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</si>
  <si>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</si>
  <si>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</si>
  <si>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</si>
  <si>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</si>
  <si>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</si>
  <si>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</si>
  <si>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</si>
  <si>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</si>
  <si>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</si>
  <si>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</si>
  <si>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</si>
  <si>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</si>
  <si>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</si>
  <si>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</si>
  <si>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</si>
  <si>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</si>
  <si>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</si>
  <si>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</si>
  <si>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</si>
  <si>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</si>
  <si>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</si>
  <si>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</si>
  <si>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</si>
  <si>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</si>
  <si>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</si>
  <si>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</si>
  <si>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</si>
  <si>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</si>
  <si>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</si>
  <si>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</si>
  <si>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</si>
  <si>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</si>
  <si>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</si>
  <si>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</si>
  <si>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</si>
  <si>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</si>
  <si>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</si>
  <si>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</si>
  <si>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</si>
  <si>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</si>
  <si>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</si>
  <si>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</si>
  <si>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</si>
  <si>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</si>
  <si>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</si>
  <si>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</si>
  <si>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</si>
  <si>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</si>
  <si>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</si>
  <si>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</si>
  <si>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</si>
  <si>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</si>
  <si>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</si>
  <si>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</si>
  <si>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</si>
  <si>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</si>
  <si>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</si>
  <si>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</si>
  <si>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</si>
  <si>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</si>
  <si>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</si>
  <si>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</si>
  <si>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</si>
  <si>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</si>
  <si>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</si>
  <si>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</si>
  <si>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</si>
  <si>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</si>
  <si>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</si>
  <si>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</si>
  <si>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</si>
  <si>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</si>
  <si>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</si>
  <si>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</si>
  <si>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</si>
  <si>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</si>
  <si>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</si>
  <si>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</si>
  <si>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</si>
  <si>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</si>
  <si>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</si>
  <si>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</si>
  <si>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</si>
  <si>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</si>
  <si>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</si>
  <si>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</si>
  <si>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</si>
  <si>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</si>
  <si>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</si>
  <si>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</si>
  <si>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</si>
  <si>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</si>
  <si>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</si>
  <si>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</si>
  <si>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</si>
  <si>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</si>
  <si>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</si>
  <si>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</si>
  <si>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</si>
  <si>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</si>
  <si>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</si>
  <si>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</si>
  <si>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</si>
  <si>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</si>
  <si>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</si>
  <si>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</si>
  <si>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</si>
  <si>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</si>
  <si>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</si>
  <si>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</si>
  <si>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</si>
  <si>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</si>
  <si>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</si>
  <si>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</si>
  <si>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</si>
  <si>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</si>
  <si>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</si>
  <si>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</si>
  <si>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</si>
  <si>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</si>
  <si>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</si>
  <si>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</si>
  <si>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</si>
  <si>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</si>
  <si>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</si>
  <si>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</si>
  <si>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</si>
  <si>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</si>
  <si>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</si>
  <si>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</si>
  <si>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</si>
  <si>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</si>
  <si>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</si>
  <si>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</si>
  <si>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</si>
  <si>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</si>
  <si>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</si>
  <si>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</si>
  <si>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</si>
  <si>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</si>
  <si>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</si>
  <si>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</si>
  <si>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</si>
  <si>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</si>
  <si>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</si>
  <si>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</si>
  <si>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</si>
  <si>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</si>
  <si>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</si>
  <si>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</si>
  <si>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</si>
  <si>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</si>
  <si>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</si>
  <si>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</si>
  <si>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</si>
  <si>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</si>
  <si>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</si>
  <si>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</si>
  <si>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</si>
  <si>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</si>
  <si>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</si>
  <si>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</si>
  <si>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</si>
  <si>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</si>
  <si>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</si>
  <si>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</si>
  <si>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</si>
  <si>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</si>
  <si>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</si>
  <si>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</si>
  <si>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</si>
  <si>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</si>
  <si>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</si>
  <si>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</si>
  <si>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</si>
  <si>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</si>
  <si>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</si>
  <si>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</si>
  <si>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</si>
  <si>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</si>
  <si>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</si>
  <si>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</si>
  <si>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</si>
  <si>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</si>
  <si>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</si>
  <si>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</si>
  <si>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</si>
  <si>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</si>
  <si>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</si>
  <si>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</si>
  <si>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</si>
  <si>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</si>
  <si>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</si>
  <si>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</si>
  <si>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</si>
  <si>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</si>
  <si>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</si>
  <si>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</si>
  <si>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</si>
  <si>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</si>
  <si>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</si>
  <si>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</si>
  <si>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</si>
  <si>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</si>
  <si>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</si>
  <si>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</si>
  <si>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</si>
  <si>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</si>
  <si>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</si>
  <si>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</si>
  <si>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</si>
  <si>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</si>
  <si>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</si>
  <si>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</si>
  <si>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</si>
  <si>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</si>
  <si>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</si>
  <si>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</si>
  <si>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</si>
  <si>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</si>
  <si>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</si>
  <si>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</si>
  <si>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</si>
  <si>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</si>
  <si>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</si>
  <si>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</si>
  <si>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</si>
  <si>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</si>
  <si>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</si>
  <si>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</si>
  <si>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</si>
  <si>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</si>
  <si>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</si>
  <si>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</si>
  <si>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</si>
  <si>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</si>
  <si>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</si>
  <si>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</si>
  <si>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</si>
  <si>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</si>
  <si>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</si>
  <si>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</si>
  <si>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</si>
  <si>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</si>
  <si>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</si>
  <si>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</si>
  <si>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</si>
  <si>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</si>
  <si>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</si>
  <si>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</si>
  <si>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</si>
  <si>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</si>
  <si>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</si>
  <si>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</si>
  <si>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</si>
  <si>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</si>
  <si>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</si>
  <si>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</si>
  <si>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</si>
  <si>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</si>
  <si>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</si>
  <si>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</si>
  <si>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</si>
  <si>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</si>
  <si>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</si>
  <si>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</si>
  <si>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</si>
  <si>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</si>
  <si>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</si>
  <si>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</si>
  <si>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</si>
  <si>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</si>
  <si>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</si>
  <si>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</si>
  <si>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</si>
  <si>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</si>
  <si>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</si>
  <si>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</si>
  <si>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</si>
  <si>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</si>
  <si>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</si>
  <si>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</si>
  <si>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</si>
  <si>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</si>
  <si>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</si>
  <si>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</si>
  <si>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</si>
  <si>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</si>
  <si>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</si>
  <si>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</si>
  <si>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</si>
  <si>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</si>
  <si>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</si>
  <si>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</si>
  <si>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</si>
  <si>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</si>
  <si>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</si>
  <si>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</si>
  <si>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</si>
  <si>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</si>
  <si>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</si>
  <si>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</si>
  <si>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</si>
  <si>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</si>
  <si>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</si>
  <si>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</si>
  <si>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</si>
  <si>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</si>
  <si>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</si>
  <si>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</si>
  <si>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</si>
  <si>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</si>
  <si>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</si>
  <si>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</si>
  <si>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</si>
  <si>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</si>
  <si>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</si>
  <si>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</si>
  <si>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</si>
  <si>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</si>
  <si>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</si>
  <si>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</si>
  <si>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</si>
  <si>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</si>
  <si>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</si>
  <si>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</si>
  <si>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</si>
  <si>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</si>
  <si>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</si>
  <si>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</si>
  <si>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</si>
  <si>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</si>
  <si>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</si>
  <si>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</si>
  <si>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</si>
  <si>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</si>
  <si>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</si>
  <si>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</si>
  <si>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</si>
  <si>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</si>
  <si>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</si>
  <si>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</si>
  <si>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</si>
  <si>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</si>
  <si>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</si>
  <si>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</si>
  <si>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</si>
  <si>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</si>
  <si>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</si>
  <si>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</si>
  <si>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</si>
  <si>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</si>
  <si>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</si>
  <si>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</si>
  <si>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</si>
  <si>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</si>
  <si>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</si>
  <si>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</si>
  <si>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</si>
  <si>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</si>
  <si>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</si>
  <si>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</si>
  <si>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</si>
  <si>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</si>
  <si>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</si>
  <si>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</si>
  <si>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</si>
  <si>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</si>
  <si>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</si>
  <si>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</si>
  <si>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</si>
  <si>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</si>
  <si>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</si>
  <si>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</si>
  <si>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</si>
  <si>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</si>
  <si>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</si>
  <si>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</si>
  <si>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</si>
  <si>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</si>
  <si>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</si>
  <si>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</si>
  <si>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</si>
  <si>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</si>
  <si>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</si>
  <si>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</si>
  <si>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</si>
  <si>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</si>
  <si>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</si>
  <si>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</si>
  <si>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</si>
  <si>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</si>
  <si>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</si>
  <si>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</si>
  <si>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</si>
  <si>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</si>
  <si>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</si>
  <si>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</si>
  <si>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</si>
  <si>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</si>
  <si>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</si>
  <si>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</si>
  <si>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</si>
  <si>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</si>
  <si>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</si>
  <si>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</si>
  <si>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</si>
  <si>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</si>
  <si>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</si>
  <si>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</si>
  <si>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</si>
  <si>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</si>
  <si>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</si>
  <si>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</si>
  <si>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</si>
  <si>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</si>
  <si>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</si>
  <si>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</si>
  <si>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</si>
  <si>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</si>
  <si>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</si>
  <si>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</si>
  <si>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</si>
  <si>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</si>
  <si>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</si>
  <si>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</si>
  <si>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</si>
  <si>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</si>
  <si>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</si>
  <si>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</si>
  <si>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</si>
  <si>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</si>
  <si>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</si>
  <si>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</si>
  <si>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</si>
  <si>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</si>
  <si>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</si>
  <si>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</si>
  <si>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</si>
  <si>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</si>
  <si>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</si>
  <si>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</si>
  <si>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</si>
  <si>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</si>
  <si>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</si>
  <si>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</si>
  <si>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</si>
  <si>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</si>
  <si>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</si>
  <si>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</si>
  <si>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</si>
  <si>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</si>
  <si>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</si>
  <si>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</si>
  <si>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</si>
  <si>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</si>
  <si>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</si>
  <si>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</si>
  <si>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</si>
  <si>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</si>
  <si>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</si>
  <si>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</si>
  <si>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</si>
  <si>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</si>
  <si>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</si>
  <si>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</si>
  <si>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</si>
  <si>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</si>
  <si>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</si>
  <si>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</si>
  <si>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</si>
  <si>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</si>
  <si>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</si>
  <si>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</si>
  <si>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</si>
  <si>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</si>
  <si>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</si>
  <si>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</si>
  <si>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</si>
  <si>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</si>
  <si>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</si>
  <si>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</si>
  <si>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</si>
  <si>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</si>
  <si>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</si>
  <si>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</si>
  <si>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</si>
  <si>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</si>
  <si>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</si>
  <si>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</si>
  <si>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</si>
  <si>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</si>
  <si>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</si>
  <si>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</si>
  <si>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</si>
  <si>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</si>
  <si>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</si>
  <si>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</si>
  <si>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</si>
  <si>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</si>
  <si>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</si>
  <si>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</si>
  <si>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</si>
  <si>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</si>
  <si>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</si>
  <si>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</si>
  <si>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</si>
  <si>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</si>
  <si>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</si>
  <si>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</si>
  <si>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</si>
  <si>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</si>
  <si>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</si>
  <si>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</si>
  <si>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</si>
  <si>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</si>
  <si>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</si>
  <si>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</si>
  <si>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</si>
  <si>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</si>
  <si>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</si>
  <si>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</si>
  <si>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</si>
  <si>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</si>
  <si>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</si>
  <si>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</si>
  <si>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</si>
  <si>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</si>
  <si>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</si>
  <si>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</si>
  <si>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</si>
  <si>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</si>
  <si>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</si>
  <si>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</si>
  <si>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</si>
  <si>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</si>
  <si>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</si>
  <si>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</si>
  <si>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</si>
  <si>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</si>
  <si>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</si>
  <si>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</si>
  <si>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</si>
  <si>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</si>
  <si>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</si>
  <si>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</si>
  <si>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</si>
  <si>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</si>
  <si>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</si>
  <si>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</si>
  <si>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</si>
  <si>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</si>
  <si>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</si>
  <si>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</si>
  <si>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</si>
  <si>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</si>
  <si>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</si>
  <si>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</si>
  <si>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</si>
  <si>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</si>
  <si>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</si>
  <si>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</si>
  <si>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</si>
  <si>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</si>
  <si>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</si>
  <si>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</si>
  <si>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</si>
  <si>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</si>
  <si>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</si>
  <si>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</si>
  <si>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</si>
  <si>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</si>
  <si>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</si>
  <si>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</si>
  <si>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</si>
  <si>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</si>
  <si>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</si>
  <si>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</si>
  <si>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</si>
  <si>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</si>
  <si>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</si>
  <si>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</si>
  <si>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</si>
  <si>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</si>
  <si>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</si>
  <si>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</si>
  <si>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</si>
  <si>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</si>
  <si>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</si>
  <si>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</si>
  <si>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</si>
  <si>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</si>
  <si>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</si>
  <si>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</si>
  <si>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</si>
  <si>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</si>
  <si>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</si>
  <si>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</si>
  <si>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</si>
  <si>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</si>
  <si>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</si>
  <si>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</si>
  <si>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</si>
  <si>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</si>
  <si>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</si>
  <si>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</si>
  <si>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</si>
  <si>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</si>
  <si>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</si>
  <si>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</si>
  <si>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</si>
  <si>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</si>
  <si>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</si>
  <si>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</si>
  <si>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</si>
  <si>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</si>
  <si>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</si>
  <si>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</si>
  <si>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</si>
  <si>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</si>
  <si>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</si>
  <si>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</si>
  <si>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</si>
  <si>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</si>
  <si>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</si>
  <si>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</si>
  <si>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</si>
  <si>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</si>
  <si>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</si>
  <si>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</si>
  <si>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</si>
  <si>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</si>
  <si>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</si>
  <si>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</si>
  <si>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</si>
  <si>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</si>
  <si>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</si>
  <si>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</si>
  <si>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</si>
  <si>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</si>
  <si>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</si>
  <si>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</si>
  <si>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</si>
  <si>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</si>
  <si>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</si>
  <si>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</si>
  <si>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</si>
  <si>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</si>
  <si>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</si>
  <si>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</si>
  <si>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</si>
  <si>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</si>
  <si>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</si>
  <si>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</si>
  <si>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</si>
  <si>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</si>
  <si>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</si>
  <si>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</si>
  <si>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</si>
  <si>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</si>
  <si>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</si>
  <si>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</si>
  <si>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</si>
  <si>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</si>
  <si>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</si>
  <si>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</si>
  <si>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</si>
  <si>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</si>
  <si>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</si>
  <si>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</si>
  <si>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</si>
  <si>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</si>
  <si>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</si>
  <si>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</si>
  <si>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</si>
  <si>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</si>
  <si>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</si>
  <si>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</si>
  <si>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</si>
  <si>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</si>
  <si>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</si>
  <si>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</si>
  <si>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</si>
  <si>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</si>
  <si>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</si>
  <si>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</si>
  <si>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</si>
  <si>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</si>
  <si>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</si>
  <si>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</si>
  <si>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</si>
  <si>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</si>
  <si>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</si>
  <si>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</si>
  <si>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</si>
  <si>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</si>
  <si>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</si>
  <si>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</si>
  <si>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</si>
  <si>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</si>
  <si>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</si>
  <si>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</si>
  <si>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</si>
  <si>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</si>
  <si>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</si>
  <si>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</si>
  <si>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</si>
  <si>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</si>
  <si>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</si>
  <si>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</si>
  <si>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</si>
  <si>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</si>
  <si>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</si>
  <si>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</si>
  <si>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</si>
  <si>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</si>
  <si>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</si>
  <si>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</si>
  <si>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</si>
  <si>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</si>
  <si>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</si>
  <si>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</si>
  <si>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</si>
  <si>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</si>
  <si>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</si>
  <si>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</si>
  <si>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</si>
  <si>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</si>
  <si>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</si>
  <si>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</si>
  <si>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</si>
  <si>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</si>
  <si>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</si>
  <si>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</si>
  <si>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</si>
  <si>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</si>
  <si>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</si>
  <si>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</si>
  <si>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</si>
  <si>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</si>
  <si>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</si>
  <si>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</si>
  <si>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</si>
  <si>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</si>
  <si>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</si>
  <si>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</si>
  <si>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</si>
  <si>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</si>
  <si>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</si>
  <si>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</si>
  <si>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</si>
  <si>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</si>
  <si>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</si>
  <si>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</si>
  <si>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</si>
  <si>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</si>
  <si>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</si>
  <si>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</si>
  <si>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</si>
  <si>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</si>
  <si>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</si>
  <si>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</si>
  <si>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</si>
  <si>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</si>
  <si>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</si>
  <si>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</si>
  <si>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</si>
  <si>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</si>
  <si>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</si>
  <si>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</si>
  <si>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</si>
  <si>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</si>
  <si>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</si>
  <si>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</si>
  <si>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</si>
  <si>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</si>
  <si>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</si>
  <si>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</si>
  <si>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</si>
  <si>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</si>
  <si>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</si>
  <si>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</si>
  <si>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</si>
  <si>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</si>
  <si>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</si>
  <si>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</si>
  <si>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</si>
  <si>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</si>
  <si>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</si>
  <si>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</si>
  <si>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</si>
  <si>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</si>
  <si>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</si>
  <si>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</si>
  <si>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</si>
  <si>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</si>
  <si>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</si>
  <si>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</si>
  <si>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</si>
  <si>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</si>
  <si>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</si>
  <si>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</si>
  <si>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</si>
  <si>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</si>
  <si>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</si>
  <si>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</si>
  <si>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</si>
  <si>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</si>
  <si>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</si>
  <si>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</si>
  <si>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</si>
  <si>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</si>
  <si>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</si>
  <si>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</si>
  <si>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</si>
  <si>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</si>
  <si>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</si>
  <si>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</si>
  <si>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</si>
  <si>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</si>
  <si>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</si>
  <si>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</si>
  <si>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</si>
  <si>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</si>
  <si>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</si>
  <si>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</si>
  <si>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</si>
  <si>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</si>
  <si>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</si>
  <si>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</si>
  <si>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</si>
  <si>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</si>
  <si>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</si>
  <si>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</si>
  <si>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</si>
  <si>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</si>
  <si>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</si>
  <si>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</si>
  <si>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</si>
  <si>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</si>
  <si>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</si>
  <si>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</si>
  <si>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</si>
  <si>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</si>
  <si>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</si>
  <si>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</si>
  <si>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</si>
  <si>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</si>
  <si>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</si>
  <si>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</si>
  <si>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</si>
  <si>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</si>
  <si>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</si>
  <si>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</si>
  <si>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</si>
  <si>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</si>
  <si>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</si>
  <si>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</si>
  <si>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</si>
  <si>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</si>
  <si>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</si>
  <si>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</si>
  <si>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</si>
  <si>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</si>
  <si>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</si>
  <si>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</si>
  <si>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</si>
  <si>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</si>
  <si>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</si>
  <si>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</si>
  <si>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</si>
  <si>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</si>
  <si>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</si>
  <si>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</si>
  <si>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</si>
  <si>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</si>
  <si>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</si>
  <si>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</si>
  <si>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</si>
  <si>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</si>
  <si>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</si>
  <si>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</si>
  <si>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</si>
  <si>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</si>
  <si>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</si>
  <si>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</si>
  <si>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</si>
  <si>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</si>
  <si>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</si>
  <si>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</si>
  <si>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</si>
  <si>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</si>
  <si>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</si>
  <si>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</si>
  <si>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</si>
  <si>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</si>
  <si>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</si>
  <si>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</si>
  <si>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</si>
  <si>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</si>
  <si>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</si>
  <si>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</si>
  <si>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</si>
  <si>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</si>
  <si>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</si>
  <si>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</si>
  <si>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</si>
  <si>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</si>
  <si>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</si>
  <si>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</si>
  <si>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</si>
  <si>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</si>
  <si>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</si>
  <si>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</si>
  <si>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</si>
  <si>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</si>
  <si>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</si>
  <si>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</si>
  <si>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</si>
  <si>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</si>
  <si>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</si>
  <si>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</si>
  <si>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</si>
  <si>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</si>
  <si>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</si>
  <si>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</si>
  <si>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</si>
  <si>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</si>
  <si>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</si>
  <si>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</si>
  <si>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</si>
  <si>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</si>
  <si>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</si>
  <si>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</si>
  <si>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</si>
  <si>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</si>
  <si>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</si>
  <si>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</si>
  <si>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</si>
  <si>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</si>
  <si>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</si>
  <si>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</si>
  <si>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</si>
  <si>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</si>
  <si>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</si>
  <si>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</si>
  <si>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</si>
  <si>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</si>
  <si>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</si>
  <si>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</si>
  <si>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</si>
  <si>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</si>
  <si>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</si>
  <si>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</si>
  <si>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</si>
  <si>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</si>
  <si>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</si>
  <si>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</si>
  <si>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</si>
  <si>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</si>
  <si>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</si>
  <si>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</si>
  <si>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</si>
  <si>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</si>
  <si>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</si>
  <si>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</si>
  <si>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</si>
  <si>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</si>
  <si>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</si>
  <si>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</si>
  <si>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</si>
  <si>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</si>
  <si>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</si>
  <si>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</si>
  <si>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</si>
  <si>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</si>
  <si>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</si>
  <si>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</si>
  <si>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</si>
  <si>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</si>
  <si>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</si>
  <si>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</si>
  <si>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</si>
  <si>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</si>
  <si>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</si>
  <si>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</si>
  <si>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</si>
  <si>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</si>
  <si>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</si>
  <si>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</si>
  <si>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</si>
  <si>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</si>
  <si>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</si>
  <si>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</si>
  <si>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</si>
  <si>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</si>
  <si>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</si>
  <si>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</si>
  <si>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</si>
  <si>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</si>
  <si>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</si>
  <si>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</si>
  <si>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</si>
  <si>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</si>
  <si>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</si>
  <si>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</si>
  <si>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</si>
  <si>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</si>
  <si>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</si>
  <si>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</si>
  <si>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</si>
  <si>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</si>
  <si>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</si>
  <si>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</si>
  <si>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</si>
  <si>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</si>
  <si>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</si>
  <si>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</si>
  <si>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</si>
  <si>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</si>
  <si>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</si>
  <si>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</si>
  <si>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</si>
  <si>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</si>
  <si>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</si>
  <si>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</si>
  <si>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</si>
  <si>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</si>
  <si>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</si>
  <si>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</si>
  <si>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</si>
  <si>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</si>
  <si>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</si>
  <si>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</si>
  <si>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</si>
  <si>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</si>
  <si>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</si>
  <si>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</si>
  <si>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</si>
  <si>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</si>
  <si>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</si>
  <si>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</si>
  <si>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</si>
  <si>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</si>
  <si>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</si>
  <si>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</si>
  <si>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</si>
  <si>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</si>
  <si>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</si>
  <si>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</si>
  <si>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</si>
  <si>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</si>
  <si>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</si>
  <si>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</si>
  <si>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</si>
  <si>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</si>
  <si>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</si>
  <si>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</si>
  <si>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</si>
  <si>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</si>
  <si>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</si>
  <si>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</si>
  <si>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</si>
  <si>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</si>
  <si>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</si>
  <si>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</si>
  <si>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</si>
  <si>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</si>
  <si>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</si>
  <si>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</si>
  <si>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</si>
  <si>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</si>
  <si>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</si>
  <si>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</si>
  <si>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</si>
  <si>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</si>
  <si>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</si>
  <si>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</si>
  <si>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</si>
  <si>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</si>
  <si>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</si>
  <si>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</si>
  <si>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</si>
  <si>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</si>
  <si>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</si>
  <si>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</si>
  <si>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</si>
  <si>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</si>
  <si>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</si>
  <si>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</si>
  <si>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</si>
  <si>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</si>
  <si>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</si>
  <si>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</si>
  <si>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</si>
  <si>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</si>
  <si>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</si>
  <si>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</si>
  <si>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</si>
  <si>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</si>
  <si>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</si>
  <si>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</si>
  <si>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</si>
  <si>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</si>
  <si>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</si>
  <si>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</si>
  <si>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</si>
  <si>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</si>
  <si>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</si>
  <si>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</si>
  <si>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</si>
  <si>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</si>
  <si>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</si>
  <si>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</si>
  <si>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</si>
  <si>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</si>
  <si>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</si>
  <si>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</si>
  <si>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</si>
  <si>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</si>
  <si>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</si>
  <si>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</si>
  <si>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</si>
  <si>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</si>
  <si>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</si>
  <si>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</si>
  <si>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</si>
  <si>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</si>
  <si>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</si>
  <si>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</si>
  <si>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</si>
  <si>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</si>
  <si>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</si>
  <si>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</si>
  <si>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</si>
  <si>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</si>
  <si>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</si>
  <si>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</si>
  <si>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</si>
  <si>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</si>
  <si>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</si>
  <si>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</si>
  <si>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</si>
  <si>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</si>
  <si>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</si>
  <si>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</si>
  <si>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</si>
  <si>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</si>
  <si>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</si>
  <si>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</si>
  <si>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</si>
  <si>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</si>
  <si>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</si>
  <si>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</si>
  <si>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</si>
  <si>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</si>
  <si>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</si>
  <si>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</si>
  <si>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</si>
  <si>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</si>
  <si>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</si>
  <si>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</si>
  <si>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</si>
  <si>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</si>
  <si>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</si>
  <si>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</si>
  <si>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</si>
  <si>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</si>
  <si>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</si>
  <si>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</si>
  <si>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</si>
  <si>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</si>
  <si>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</si>
  <si>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</si>
  <si>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</si>
  <si>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</si>
  <si>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</si>
  <si>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</si>
  <si>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</si>
  <si>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</si>
  <si>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</si>
  <si>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</si>
  <si>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</si>
  <si>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</si>
  <si>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</si>
  <si>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</si>
  <si>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</si>
  <si>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</si>
  <si>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</si>
  <si>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</si>
  <si>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</si>
  <si>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</si>
  <si>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</si>
  <si>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</si>
  <si>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</si>
  <si>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</si>
  <si>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</si>
  <si>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</si>
  <si>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</si>
  <si>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</si>
  <si>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</si>
  <si>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</si>
  <si>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</si>
  <si>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</si>
  <si>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</si>
  <si>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</si>
  <si>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</si>
  <si>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</si>
  <si>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</si>
  <si>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</si>
  <si>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</si>
  <si>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</si>
  <si>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</si>
  <si>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</si>
  <si>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</si>
  <si>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</si>
  <si>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</si>
  <si>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</si>
  <si>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</si>
  <si>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</si>
  <si>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</si>
  <si>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</si>
  <si>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</si>
  <si>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</si>
  <si>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</si>
  <si>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</si>
  <si>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</si>
  <si>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</si>
  <si>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</si>
  <si>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</si>
  <si>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</si>
  <si>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</si>
  <si>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</si>
  <si>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</si>
  <si>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</si>
  <si>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</si>
  <si>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</si>
  <si>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</si>
  <si>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</si>
  <si>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</si>
  <si>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</si>
  <si>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</si>
  <si>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</si>
  <si>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</si>
  <si>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</si>
  <si>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</si>
  <si>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</si>
  <si>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</si>
  <si>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</si>
  <si>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</si>
  <si>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</si>
  <si>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</si>
  <si>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</si>
  <si>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</si>
  <si>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</si>
  <si>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</si>
  <si>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</si>
  <si>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</si>
  <si>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</si>
  <si>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</si>
  <si>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</si>
  <si>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</si>
  <si>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</si>
  <si>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</si>
  <si>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</si>
  <si>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</si>
  <si>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</si>
  <si>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</si>
  <si>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</si>
  <si>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</si>
  <si>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</si>
  <si>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</si>
  <si>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</si>
  <si>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</si>
  <si>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</si>
  <si>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</si>
  <si>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</si>
  <si>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</si>
  <si>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</si>
  <si>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</si>
  <si>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</si>
  <si>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</si>
  <si>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</si>
  <si>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</si>
  <si>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</si>
  <si>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</si>
  <si>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</si>
  <si>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</si>
  <si>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</si>
  <si>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</si>
  <si>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</si>
  <si>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</si>
  <si>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</si>
  <si>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</si>
  <si>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</si>
  <si>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</si>
  <si>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</si>
  <si>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</si>
  <si>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</si>
  <si>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</si>
  <si>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</si>
  <si>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</si>
  <si>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</si>
  <si>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</si>
  <si>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</si>
  <si>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</si>
  <si>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</si>
  <si>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</si>
  <si>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</si>
  <si>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</si>
  <si>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</si>
  <si>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</si>
  <si>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</si>
  <si>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</si>
  <si>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</si>
  <si>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</si>
  <si>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</si>
  <si>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</si>
  <si>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</si>
  <si>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</si>
  <si>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</si>
  <si>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</si>
  <si>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</si>
  <si>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</si>
  <si>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</si>
  <si>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</si>
  <si>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</si>
  <si>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</si>
  <si>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</si>
  <si>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</si>
  <si>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</si>
  <si>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</si>
  <si>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</si>
  <si>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</si>
  <si>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</si>
  <si>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</si>
  <si>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</si>
  <si>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</si>
  <si>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</si>
  <si>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</si>
  <si>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</si>
  <si>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</si>
  <si>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</si>
  <si>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</si>
  <si>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</si>
  <si>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</si>
  <si>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</si>
  <si>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</si>
  <si>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</si>
  <si>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</si>
  <si>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</si>
  <si>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</si>
  <si>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</si>
  <si>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</si>
  <si>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</si>
  <si>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</si>
  <si>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</si>
  <si>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</si>
  <si>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</si>
  <si>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</si>
  <si>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</si>
  <si>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</si>
  <si>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</si>
  <si>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</si>
  <si>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</si>
  <si>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</si>
  <si>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</si>
  <si>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</si>
  <si>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</si>
  <si>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</si>
  <si>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</si>
  <si>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</si>
  <si>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</si>
  <si>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</si>
  <si>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</si>
  <si>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</si>
  <si>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</si>
  <si>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</si>
  <si>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</si>
  <si>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</si>
  <si>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</si>
  <si>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</si>
  <si>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</si>
  <si>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</si>
  <si>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</si>
  <si>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</si>
  <si>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</si>
  <si>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</si>
  <si>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</si>
  <si>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</si>
  <si>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</si>
  <si>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</si>
  <si>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</si>
  <si>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</si>
  <si>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</si>
  <si>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</si>
  <si>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</si>
  <si>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</si>
  <si>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</si>
  <si>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</si>
  <si>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</si>
  <si>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</si>
  <si>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</si>
  <si>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</si>
  <si>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</si>
  <si>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</si>
  <si>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</si>
  <si>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</si>
  <si>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</si>
  <si>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</si>
  <si>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</si>
  <si>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</si>
  <si>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</si>
  <si>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</si>
  <si>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</si>
  <si>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</si>
  <si>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</si>
  <si>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</si>
  <si>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</si>
  <si>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</si>
  <si>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</si>
  <si>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</si>
  <si>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</si>
  <si>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</si>
  <si>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</si>
  <si>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</si>
  <si>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</si>
  <si>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</si>
  <si>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</si>
  <si>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</si>
  <si>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</si>
  <si>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</si>
  <si>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</si>
  <si>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</si>
  <si>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</si>
  <si>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</si>
  <si>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</si>
  <si>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</si>
  <si>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</si>
  <si>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</si>
  <si>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</si>
  <si>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</si>
  <si>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</si>
  <si>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</si>
  <si>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</si>
  <si>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</si>
  <si>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</si>
  <si>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</si>
  <si>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</si>
  <si>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</si>
  <si>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</si>
  <si>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</si>
  <si>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</si>
  <si>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</si>
  <si>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</si>
  <si>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</si>
  <si>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</si>
  <si>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</si>
  <si>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</si>
  <si>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</si>
  <si>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</si>
  <si>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</si>
  <si>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</si>
  <si>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</si>
  <si>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</si>
  <si>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</si>
  <si>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</si>
  <si>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</si>
  <si>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</si>
  <si>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</si>
  <si>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</si>
  <si>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</si>
  <si>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</si>
  <si>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</si>
  <si>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</si>
  <si>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</si>
  <si>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</si>
  <si>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</si>
  <si>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</si>
  <si>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</si>
  <si>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</si>
  <si>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</si>
  <si>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</si>
  <si>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</si>
  <si>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</si>
  <si>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</si>
  <si>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</si>
  <si>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</si>
  <si>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</si>
  <si>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</si>
  <si>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</si>
  <si>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</si>
  <si>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</si>
  <si>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</si>
  <si>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</si>
  <si>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</si>
  <si>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</si>
  <si>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</si>
  <si>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</si>
  <si>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</si>
  <si>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</si>
  <si>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</si>
  <si>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</si>
  <si>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</si>
  <si>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</si>
  <si>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</si>
  <si>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</si>
  <si>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</si>
  <si>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</si>
  <si>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</si>
  <si>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</si>
  <si>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</si>
  <si>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</si>
  <si>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</si>
  <si>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</si>
  <si>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</si>
  <si>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</si>
  <si>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</si>
  <si>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</si>
  <si>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</si>
  <si>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</si>
  <si>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</si>
  <si>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</si>
  <si>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</si>
  <si>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</si>
  <si>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</si>
  <si>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</si>
  <si>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</si>
  <si>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</si>
  <si>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</si>
  <si>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</si>
  <si>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</si>
  <si>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</si>
  <si>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</si>
  <si>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</si>
  <si>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</si>
  <si>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</si>
  <si>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</si>
  <si>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</si>
  <si>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</si>
  <si>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</si>
  <si>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</si>
  <si>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</si>
  <si>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</si>
  <si>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</si>
  <si>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</si>
  <si>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</si>
  <si>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</si>
  <si>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</si>
  <si>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</si>
  <si>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</si>
  <si>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</si>
  <si>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</si>
  <si>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</si>
  <si>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</si>
  <si>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</si>
  <si>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</si>
  <si>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</si>
  <si>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</si>
  <si>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</si>
  <si>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</si>
  <si>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</si>
  <si>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</si>
  <si>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</si>
  <si>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</si>
  <si>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</si>
  <si>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</si>
  <si>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</si>
  <si>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</si>
  <si>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</si>
  <si>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</si>
  <si>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</si>
  <si>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</si>
  <si>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</si>
  <si>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</si>
  <si>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</si>
  <si>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</si>
  <si>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</si>
  <si>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</si>
  <si>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</si>
  <si>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</si>
  <si>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</si>
  <si>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</si>
  <si>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</si>
  <si>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</si>
  <si>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</si>
  <si>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</si>
  <si>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</si>
  <si>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</si>
  <si>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</si>
  <si>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</si>
  <si>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</si>
  <si>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</si>
  <si>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</si>
  <si>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</si>
  <si>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</si>
  <si>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</si>
  <si>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</si>
  <si>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</si>
  <si>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</si>
  <si>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</si>
  <si>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</si>
  <si>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</si>
  <si>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</si>
  <si>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</si>
  <si>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</si>
  <si>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</si>
  <si>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</si>
  <si>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</si>
  <si>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</si>
  <si>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</si>
  <si>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</si>
  <si>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</si>
  <si>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</si>
  <si>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</si>
  <si>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</si>
  <si>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</si>
  <si>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</si>
  <si>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</si>
  <si>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</si>
  <si>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</si>
  <si>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</si>
  <si>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</si>
  <si>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</si>
  <si>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</si>
  <si>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</si>
  <si>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</si>
  <si>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</si>
  <si>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</si>
  <si>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</si>
  <si>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</si>
  <si>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</si>
  <si>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</si>
  <si>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</si>
  <si>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</si>
  <si>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</si>
  <si>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</si>
  <si>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</si>
  <si>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</si>
  <si>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</si>
  <si>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</si>
  <si>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</si>
  <si>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</si>
  <si>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</si>
  <si>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</si>
  <si>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</si>
  <si>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</si>
  <si>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</si>
  <si>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</si>
  <si>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</si>
  <si>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</si>
  <si>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</si>
  <si>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</si>
  <si>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</si>
  <si>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</si>
  <si>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</si>
  <si>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</si>
  <si>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</si>
  <si>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</si>
  <si>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</si>
  <si>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</si>
  <si>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</si>
  <si>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</si>
  <si>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</si>
  <si>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</si>
  <si>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</si>
  <si>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</si>
  <si>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</si>
  <si>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</si>
  <si>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</si>
  <si>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</si>
  <si>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</si>
  <si>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</si>
  <si>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</si>
  <si>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</si>
  <si>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</si>
  <si>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</si>
  <si>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</si>
  <si>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</si>
  <si>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</si>
  <si>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</si>
  <si>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</si>
  <si>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</si>
  <si>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</si>
  <si>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</si>
  <si>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</si>
  <si>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</si>
  <si>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</si>
  <si>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</si>
  <si>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</si>
  <si>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</si>
  <si>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</si>
  <si>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</si>
  <si>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</si>
  <si>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</si>
  <si>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</si>
  <si>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</si>
  <si>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</si>
  <si>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</si>
  <si>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</si>
  <si>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</si>
  <si>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</si>
  <si>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</si>
  <si>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</si>
  <si>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</si>
  <si>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</si>
  <si>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</si>
  <si>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</si>
  <si>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</si>
  <si>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</si>
  <si>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</si>
  <si>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</si>
  <si>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</si>
  <si>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</si>
  <si>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</si>
  <si>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</si>
  <si>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</si>
  <si>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</si>
  <si>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</si>
  <si>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</si>
  <si>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</si>
  <si>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</si>
  <si>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</si>
  <si>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</si>
  <si>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</si>
  <si>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</si>
  <si>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</si>
  <si>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</si>
  <si>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</si>
  <si>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</si>
  <si>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</si>
  <si>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</si>
  <si>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</si>
  <si>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</si>
  <si>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</si>
  <si>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</si>
  <si>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</si>
  <si>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</si>
  <si>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</si>
  <si>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</si>
  <si>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</si>
  <si>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</si>
  <si>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</si>
  <si>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</si>
  <si>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</si>
  <si>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</si>
  <si>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</si>
  <si>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</si>
  <si>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</si>
  <si>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</si>
  <si>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</si>
  <si>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</si>
  <si>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</si>
  <si>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</si>
  <si>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</si>
  <si>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</si>
  <si>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</si>
  <si>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</si>
  <si>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</si>
  <si>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</si>
  <si>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</si>
  <si>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</si>
  <si>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</si>
  <si>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</si>
  <si>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</si>
  <si>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</si>
  <si>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</si>
  <si>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</si>
  <si>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</si>
  <si>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</si>
  <si>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</si>
  <si>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</si>
  <si>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</si>
  <si>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</si>
  <si>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</si>
  <si>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</si>
  <si>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</si>
  <si>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</si>
  <si>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</si>
  <si>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</si>
  <si>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</si>
  <si>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</si>
  <si>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</si>
  <si>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</si>
  <si>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</si>
  <si>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</si>
  <si>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</si>
  <si>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</si>
  <si>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</si>
  <si>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</si>
  <si>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</si>
  <si>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</si>
  <si>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</si>
  <si>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</si>
  <si>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</si>
  <si>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</si>
  <si>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</si>
  <si>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</si>
  <si>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</si>
  <si>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</si>
  <si>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</si>
  <si>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</si>
  <si>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</si>
  <si>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</si>
  <si>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</si>
  <si>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</si>
  <si>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</si>
  <si>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</si>
  <si>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</si>
  <si>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</si>
  <si>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</si>
  <si>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</si>
  <si>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</si>
  <si>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</si>
  <si>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</si>
  <si>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</si>
  <si>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</si>
  <si>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</si>
  <si>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</si>
  <si>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</si>
  <si>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</si>
  <si>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</si>
  <si>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</si>
  <si>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</si>
  <si>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</si>
  <si>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</si>
  <si>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</si>
  <si>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</si>
  <si>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</si>
  <si>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</si>
  <si>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</si>
  <si>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</si>
  <si>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</si>
  <si>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</si>
  <si>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</si>
  <si>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</si>
  <si>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</si>
  <si>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</si>
  <si>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</si>
  <si>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</si>
  <si>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</si>
  <si>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</si>
  <si>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</si>
  <si>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</si>
  <si>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</si>
  <si>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</si>
  <si>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</si>
  <si>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</si>
  <si>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</si>
  <si>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</si>
  <si>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</si>
  <si>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</si>
  <si>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</si>
  <si>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</si>
  <si>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</si>
  <si>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</si>
  <si>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</si>
  <si>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</si>
  <si>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</si>
  <si>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</si>
  <si>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</si>
  <si>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</si>
  <si>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</si>
  <si>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</si>
  <si>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</si>
  <si>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</si>
  <si>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</si>
  <si>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</si>
  <si>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</si>
  <si>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</si>
  <si>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</si>
  <si>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</si>
  <si>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</si>
  <si>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</si>
  <si>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</si>
  <si>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</si>
  <si>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</si>
  <si>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</si>
  <si>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</si>
  <si>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</si>
  <si>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</si>
  <si>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</si>
  <si>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</si>
  <si>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</si>
  <si>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</si>
  <si>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</si>
  <si>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</si>
  <si>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</si>
  <si>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</si>
  <si>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</si>
  <si>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</si>
  <si>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</si>
  <si>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</si>
  <si>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</si>
  <si>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</si>
  <si>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</si>
  <si>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</si>
  <si>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</si>
  <si>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</si>
  <si>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</si>
  <si>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</si>
  <si>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</si>
  <si>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</si>
  <si>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</si>
  <si>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</si>
  <si>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</si>
  <si>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</si>
  <si>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</si>
  <si>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</si>
  <si>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</si>
  <si>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</si>
  <si>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</si>
  <si>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</si>
  <si>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</si>
  <si>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</si>
  <si>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</si>
  <si>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</si>
  <si>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</si>
  <si>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</si>
  <si>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</si>
  <si>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</si>
  <si>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</si>
  <si>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</si>
  <si>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</si>
  <si>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</si>
  <si>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</si>
  <si>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</si>
  <si>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</si>
  <si>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</si>
  <si>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</si>
  <si>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</si>
  <si>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</si>
  <si>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</si>
  <si>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</si>
  <si>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</si>
  <si>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</si>
  <si>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</si>
  <si>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</si>
  <si>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</si>
  <si>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</si>
  <si>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</si>
  <si>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</si>
  <si>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</si>
  <si>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</si>
  <si>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</si>
  <si>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</si>
  <si>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</si>
  <si>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</si>
  <si>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</si>
  <si>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</si>
  <si>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</si>
  <si>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</si>
  <si>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</si>
  <si>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</si>
  <si>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</si>
  <si>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</si>
  <si>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</si>
  <si>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</si>
  <si>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</si>
  <si>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</si>
  <si>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</si>
  <si>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</si>
  <si>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</si>
  <si>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</si>
  <si>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</si>
  <si>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</si>
  <si>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</si>
  <si>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</si>
  <si>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</si>
  <si>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</si>
  <si>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</si>
  <si>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</si>
  <si>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</si>
  <si>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</si>
  <si>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</si>
  <si>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</si>
  <si>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</si>
  <si>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</si>
  <si>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</si>
  <si>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</si>
  <si>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</si>
  <si>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</si>
  <si>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</si>
  <si>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</si>
  <si>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</si>
  <si>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</si>
  <si>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</si>
  <si>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</si>
  <si>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</si>
  <si>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</si>
  <si>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</si>
  <si>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</si>
  <si>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</si>
  <si>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</si>
  <si>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</si>
  <si>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</si>
  <si>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</si>
  <si>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</si>
  <si>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</si>
  <si>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</si>
  <si>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</si>
  <si>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</si>
  <si>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</si>
  <si>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</si>
  <si>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</si>
  <si>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</si>
  <si>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</si>
  <si>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</si>
  <si>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</si>
  <si>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</si>
  <si>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</si>
  <si>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</si>
  <si>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</si>
  <si>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</si>
  <si>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</si>
  <si>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</si>
  <si>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</si>
  <si>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</si>
  <si>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</si>
  <si>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</si>
  <si>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</si>
  <si>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</si>
  <si>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</si>
  <si>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</si>
  <si>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</si>
  <si>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</si>
  <si>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</si>
  <si>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</si>
  <si>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</si>
  <si>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</si>
  <si>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</si>
  <si>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</si>
  <si>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</si>
  <si>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</si>
  <si>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</si>
  <si>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</si>
  <si>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</si>
  <si>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</si>
  <si>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</si>
  <si>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</si>
  <si>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</si>
  <si>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</si>
  <si>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</si>
  <si>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</si>
  <si>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</si>
  <si>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</si>
  <si>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</si>
  <si>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</si>
  <si>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</si>
  <si>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</si>
  <si>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</si>
  <si>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</si>
  <si>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</si>
  <si>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</si>
  <si>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</si>
  <si>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</si>
  <si>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</si>
  <si>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</si>
  <si>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</si>
  <si>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</si>
  <si>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</si>
  <si>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</si>
  <si>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</si>
  <si>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</si>
  <si>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</si>
  <si>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</si>
  <si>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</si>
  <si>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</si>
  <si>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</si>
  <si>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</si>
  <si>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</si>
  <si>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</si>
  <si>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</si>
  <si>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</si>
  <si>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</si>
  <si>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</si>
  <si>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</si>
  <si>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</si>
  <si>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</si>
  <si>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</si>
  <si>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</si>
  <si>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</si>
  <si>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</si>
  <si>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</si>
  <si>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</si>
  <si>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</si>
  <si>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</si>
  <si>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</si>
  <si>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</si>
  <si>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</si>
  <si>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</si>
  <si>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</si>
  <si>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</si>
  <si>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</si>
  <si>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</si>
  <si>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</si>
  <si>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</si>
  <si>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</si>
  <si>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</si>
  <si>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</si>
  <si>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</si>
  <si>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</si>
  <si>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</si>
  <si>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</si>
  <si>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</si>
  <si>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</si>
  <si>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</si>
  <si>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</si>
  <si>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</si>
  <si>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</si>
  <si>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</si>
  <si>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</si>
  <si>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</si>
  <si>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</si>
  <si>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</si>
  <si>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</si>
  <si>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</si>
  <si>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</si>
  <si>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</si>
  <si>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</si>
  <si>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</si>
  <si>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</si>
  <si>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</si>
  <si>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</si>
  <si>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</si>
  <si>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</si>
  <si>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</si>
  <si>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</si>
  <si>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</si>
  <si>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</si>
  <si>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</si>
  <si>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</si>
  <si>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</si>
  <si>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</si>
  <si>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</si>
  <si>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</si>
  <si>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</si>
  <si>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</si>
  <si>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</si>
  <si>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</si>
  <si>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</si>
  <si>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</si>
  <si>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</si>
  <si>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</si>
  <si>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</si>
  <si>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</si>
  <si>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</si>
  <si>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</si>
  <si>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</si>
  <si>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</si>
  <si>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</si>
  <si>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</si>
  <si>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</si>
  <si>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</si>
  <si>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</si>
  <si>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</si>
  <si>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</si>
  <si>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</si>
  <si>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</si>
  <si>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</si>
  <si>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</si>
  <si>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</si>
  <si>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</si>
  <si>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</si>
  <si>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</si>
  <si>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</si>
  <si>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</si>
  <si>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</si>
  <si>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</si>
  <si>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</si>
  <si>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</si>
  <si>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</si>
  <si>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</si>
  <si>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</si>
  <si>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</si>
  <si>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</si>
  <si>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</si>
  <si>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</si>
  <si>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</si>
  <si>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</si>
  <si>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</si>
  <si>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</si>
  <si>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</si>
  <si>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</si>
  <si>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</si>
  <si>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</si>
  <si>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</si>
  <si>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</si>
  <si>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</si>
  <si>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</si>
  <si>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</si>
  <si>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</si>
  <si>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</si>
  <si>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</si>
  <si>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</si>
  <si>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</si>
  <si>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</si>
  <si>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</si>
  <si>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</si>
  <si>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</si>
  <si>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</si>
  <si>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</si>
  <si>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</si>
  <si>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</si>
  <si>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</si>
  <si>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</si>
  <si>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</si>
  <si>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</si>
  <si>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</si>
  <si>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</si>
  <si>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</si>
  <si>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</si>
  <si>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</si>
  <si>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</si>
  <si>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</si>
  <si>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</si>
  <si>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</si>
  <si>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</si>
  <si>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</si>
  <si>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</si>
  <si>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</si>
  <si>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</si>
  <si>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</si>
  <si>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</si>
  <si>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</si>
  <si>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</si>
  <si>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</si>
  <si>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</si>
  <si>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</si>
  <si>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</si>
  <si>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</si>
  <si>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</si>
  <si>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</si>
  <si>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</si>
  <si>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</si>
  <si>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</si>
  <si>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</si>
  <si>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</si>
  <si>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</si>
  <si>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</si>
  <si>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</si>
  <si>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</si>
  <si>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</si>
  <si>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</si>
  <si>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</si>
  <si>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</si>
  <si>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</si>
  <si>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</si>
  <si>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</si>
  <si>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</si>
  <si>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</si>
  <si>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</si>
  <si>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</si>
  <si>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</si>
  <si>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</si>
  <si>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</si>
  <si>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</si>
  <si>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</si>
  <si>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</si>
  <si>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</si>
  <si>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</si>
  <si>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</si>
  <si>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</si>
  <si>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</si>
  <si>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</si>
  <si>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</si>
  <si>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</si>
  <si>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</si>
  <si>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</si>
  <si>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</si>
  <si>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</si>
  <si>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</si>
  <si>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</si>
  <si>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</si>
  <si>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</si>
  <si>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</si>
  <si>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</si>
  <si>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</si>
  <si>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</si>
  <si>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</si>
  <si>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</si>
  <si>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</si>
  <si>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</si>
  <si>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</si>
  <si>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</si>
  <si>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</si>
  <si>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</si>
  <si>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</si>
  <si>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</si>
  <si>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</si>
  <si>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</si>
  <si>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</si>
  <si>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</si>
  <si>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</si>
  <si>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</si>
  <si>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</si>
  <si>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</si>
  <si>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</si>
  <si>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</si>
  <si>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</si>
  <si>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</si>
  <si>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</si>
  <si>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</si>
  <si>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</si>
  <si>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</si>
  <si>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</si>
  <si>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</si>
  <si>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</si>
  <si>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</si>
  <si>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</si>
  <si>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</si>
  <si>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</si>
  <si>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</si>
  <si>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</si>
  <si>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</si>
  <si>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</si>
  <si>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</si>
  <si>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</si>
  <si>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</si>
  <si>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</si>
  <si>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</si>
  <si>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</si>
  <si>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</si>
  <si>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</si>
  <si>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</si>
  <si>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</si>
  <si>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</si>
  <si>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</si>
  <si>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</si>
  <si>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</si>
  <si>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</si>
  <si>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</si>
  <si>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</si>
  <si>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</si>
  <si>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</si>
  <si>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</si>
  <si>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</si>
  <si>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</si>
  <si>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</si>
  <si>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</si>
  <si>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</si>
  <si>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</si>
  <si>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</si>
  <si>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</si>
  <si>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</si>
  <si>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</si>
  <si>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</si>
  <si>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</si>
  <si>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</si>
  <si>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</si>
  <si>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</si>
  <si>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</si>
  <si>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</si>
  <si>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</si>
  <si>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</si>
  <si>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</si>
  <si>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</si>
  <si>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</si>
  <si>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</si>
  <si>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</si>
  <si>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</si>
  <si>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</si>
  <si>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</si>
  <si>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</si>
  <si>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</si>
  <si>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</si>
  <si>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</si>
  <si>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</si>
  <si>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</si>
  <si>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</si>
  <si>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</si>
  <si>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</si>
  <si>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</si>
  <si>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</si>
  <si>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</si>
  <si>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</si>
  <si>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</si>
  <si>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</si>
  <si>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</si>
  <si>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</si>
  <si>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</si>
  <si>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</si>
  <si>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</si>
  <si>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</si>
  <si>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</si>
  <si>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</si>
  <si>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</si>
  <si>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</si>
  <si>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</si>
  <si>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</si>
  <si>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</si>
  <si>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</si>
  <si>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</si>
  <si>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</si>
  <si>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</si>
  <si>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</si>
  <si>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</si>
  <si>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</si>
  <si>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</si>
  <si>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</si>
  <si>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</si>
  <si>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</si>
  <si>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</si>
  <si>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</si>
  <si>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</si>
  <si>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</si>
  <si>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</si>
  <si>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</si>
  <si>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</si>
  <si>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</si>
  <si>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</si>
  <si>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</si>
  <si>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</si>
  <si>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</si>
  <si>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</si>
  <si>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</si>
  <si>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</si>
  <si>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</si>
  <si>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</si>
  <si>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</si>
  <si>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</si>
  <si>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</si>
  <si>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</si>
  <si>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</si>
  <si>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</si>
  <si>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</si>
  <si>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</si>
  <si>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</si>
  <si>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</si>
  <si>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</si>
  <si>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</si>
  <si>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</si>
  <si>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</si>
  <si>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</si>
  <si>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</si>
  <si>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</si>
  <si>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</si>
  <si>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</si>
  <si>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</si>
  <si>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</si>
  <si>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</si>
  <si>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</si>
  <si>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</si>
  <si>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</si>
  <si>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</si>
  <si>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</si>
  <si>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</si>
  <si>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</si>
  <si>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</si>
  <si>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</si>
  <si>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</si>
  <si>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</si>
  <si>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</si>
  <si>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</si>
  <si>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</si>
  <si>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</si>
  <si>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</si>
  <si>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</si>
  <si>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</si>
  <si>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</si>
  <si>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</si>
  <si>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</si>
  <si>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</si>
  <si>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</si>
  <si>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</si>
  <si>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</si>
  <si>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</si>
  <si>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</si>
  <si>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</si>
  <si>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</si>
  <si>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</si>
  <si>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</si>
  <si>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</si>
  <si>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</si>
  <si>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</si>
  <si>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</si>
  <si>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</si>
  <si>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</si>
  <si>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</si>
  <si>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</si>
  <si>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</si>
  <si>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</si>
  <si>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</si>
  <si>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</si>
  <si>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</si>
  <si>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</si>
  <si>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</si>
  <si>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</si>
  <si>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</si>
  <si>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</si>
  <si>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</si>
  <si>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</si>
  <si>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</si>
  <si>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</si>
  <si>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</si>
  <si>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</si>
  <si>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</si>
  <si>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</si>
  <si>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</si>
  <si>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</si>
  <si>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</si>
  <si>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</si>
  <si>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</si>
  <si>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</si>
  <si>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</si>
  <si>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</si>
  <si>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</si>
  <si>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</si>
  <si>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</si>
  <si>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</si>
  <si>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</si>
  <si>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</si>
  <si>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</si>
  <si>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</si>
  <si>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</si>
  <si>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</si>
  <si>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</si>
  <si>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</si>
  <si>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</si>
  <si>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</si>
  <si>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</si>
  <si>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</si>
  <si>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</si>
  <si>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</si>
  <si>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</si>
  <si>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</si>
  <si>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</si>
  <si>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</si>
  <si>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</si>
  <si>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</si>
  <si>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</si>
  <si>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</si>
  <si>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</si>
  <si>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</si>
  <si>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</si>
  <si>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</si>
  <si>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</si>
  <si>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</si>
  <si>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</si>
  <si>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</si>
  <si>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</si>
  <si>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</si>
  <si>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</si>
  <si>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</si>
  <si>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</si>
  <si>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</si>
  <si>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</si>
  <si>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</si>
  <si>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</si>
  <si>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</si>
  <si>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</si>
  <si>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</si>
  <si>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</si>
  <si>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</si>
  <si>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</si>
  <si>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</si>
  <si>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</si>
  <si>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</si>
  <si>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</si>
  <si>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</si>
  <si>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</si>
  <si>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</si>
  <si>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</si>
  <si>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</si>
  <si>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</si>
  <si>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</si>
  <si>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</si>
  <si>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</si>
  <si>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</si>
  <si>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</si>
  <si>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</si>
  <si>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</si>
  <si>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</si>
  <si>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</si>
  <si>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</si>
  <si>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</si>
  <si>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</si>
  <si>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</si>
  <si>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</si>
  <si>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</si>
  <si>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</si>
  <si>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</si>
  <si>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</si>
  <si>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</si>
  <si>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</si>
  <si>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</si>
  <si>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</si>
  <si>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</si>
  <si>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</si>
  <si>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</si>
  <si>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</si>
  <si>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</si>
  <si>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</si>
  <si>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</si>
  <si>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</si>
  <si>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</si>
  <si>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</si>
  <si>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</si>
  <si>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</si>
  <si>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</si>
  <si>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</si>
  <si>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</si>
  <si>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</si>
  <si>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</si>
  <si>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</si>
  <si>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</si>
  <si>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</si>
  <si>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</si>
  <si>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</si>
  <si>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</si>
  <si>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</si>
  <si>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</si>
  <si>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</si>
  <si>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</si>
  <si>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</si>
  <si>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</si>
  <si>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</si>
  <si>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</si>
  <si>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</si>
  <si>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</si>
  <si>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</si>
  <si>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</si>
  <si>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</si>
  <si>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</si>
  <si>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</si>
  <si>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</si>
  <si>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</si>
  <si>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</si>
  <si>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</si>
  <si>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</si>
  <si>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</si>
  <si>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</si>
  <si>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</si>
  <si>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</si>
  <si>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</si>
  <si>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</si>
  <si>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</si>
  <si>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</si>
  <si>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</si>
  <si>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</si>
  <si>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</si>
  <si>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</si>
  <si>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</si>
  <si>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</si>
  <si>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</si>
  <si>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</si>
  <si>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</si>
  <si>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</si>
  <si>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</si>
  <si>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</si>
  <si>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</si>
  <si>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</si>
  <si>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</si>
  <si>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</si>
  <si>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</si>
  <si>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</si>
  <si>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</si>
  <si>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</si>
  <si>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</si>
  <si>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</si>
  <si>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</si>
  <si>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</si>
  <si>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</si>
  <si>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</si>
  <si>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</si>
  <si>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</si>
  <si>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</si>
  <si>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</si>
  <si>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</si>
  <si>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</si>
  <si>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</si>
  <si>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</si>
  <si>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</si>
  <si>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</si>
  <si>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</si>
  <si>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</si>
  <si>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</si>
  <si>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</si>
  <si>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</si>
  <si>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</si>
  <si>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</si>
  <si>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</si>
  <si>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</si>
  <si>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</si>
  <si>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</si>
  <si>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</si>
  <si>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</si>
  <si>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</si>
  <si>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</si>
  <si>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</si>
  <si>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</si>
  <si>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</si>
  <si>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</si>
  <si>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</si>
  <si>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</si>
  <si>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</si>
  <si>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</si>
  <si>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</si>
  <si>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</si>
  <si>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</si>
  <si>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</si>
  <si>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</si>
  <si>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</si>
  <si>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</si>
  <si>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</si>
  <si>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</si>
  <si>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</si>
  <si>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</si>
  <si>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</si>
  <si>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</si>
  <si>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</si>
  <si>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</si>
  <si>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</si>
  <si>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</si>
  <si>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</si>
  <si>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</si>
  <si>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</si>
  <si>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</si>
  <si>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</si>
  <si>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</si>
  <si>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</si>
  <si>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</si>
  <si>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</si>
  <si>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</si>
  <si>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</si>
  <si>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</si>
  <si>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</si>
  <si>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</si>
  <si>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</si>
  <si>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</si>
  <si>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</si>
  <si>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</si>
  <si>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</si>
  <si>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</si>
  <si>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</si>
  <si>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</si>
  <si>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</si>
  <si>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</si>
  <si>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</si>
  <si>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</si>
  <si>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</si>
  <si>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</si>
  <si>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</si>
  <si>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</si>
  <si>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</si>
  <si>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</si>
  <si>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</si>
  <si>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</si>
  <si>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</si>
  <si>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</si>
  <si>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</si>
  <si>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</si>
  <si>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</si>
  <si>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</si>
  <si>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</si>
  <si>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</si>
  <si>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</si>
  <si>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</si>
  <si>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</si>
  <si>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</si>
  <si>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</si>
  <si>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</si>
  <si>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</si>
  <si>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</si>
  <si>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</si>
  <si>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</si>
  <si>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</si>
  <si>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</si>
  <si>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</si>
  <si>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</si>
  <si>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</si>
  <si>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</si>
  <si>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</si>
  <si>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</si>
  <si>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</si>
  <si>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</si>
  <si>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</si>
  <si>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</si>
  <si>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</si>
  <si>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</si>
  <si>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</si>
  <si>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</si>
  <si>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</si>
  <si>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</si>
  <si>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</si>
  <si>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</si>
  <si>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</si>
  <si>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</si>
  <si>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</si>
  <si>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</si>
  <si>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</si>
  <si>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</si>
  <si>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</si>
  <si>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</si>
  <si>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</si>
  <si>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</si>
  <si>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</si>
  <si>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</si>
  <si>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</si>
  <si>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</si>
  <si>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</si>
  <si>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</si>
  <si>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</si>
  <si>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</si>
  <si>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</si>
  <si>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</si>
  <si>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</si>
  <si>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</si>
  <si>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</si>
  <si>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</si>
  <si>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</si>
  <si>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</si>
  <si>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</si>
  <si>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</si>
  <si>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</si>
  <si>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</si>
  <si>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</si>
  <si>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</si>
  <si>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</si>
  <si>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</si>
  <si>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</si>
  <si>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</si>
  <si>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</si>
  <si>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</si>
  <si>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</si>
  <si>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</si>
  <si>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</si>
  <si>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</si>
  <si>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</si>
  <si>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</si>
  <si>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</si>
  <si>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</si>
  <si>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</si>
  <si>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</si>
  <si>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</si>
  <si>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</si>
  <si>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</si>
  <si>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</si>
  <si>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</si>
  <si>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</si>
  <si>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</si>
  <si>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</si>
  <si>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</si>
  <si>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</si>
  <si>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</si>
  <si>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</si>
  <si>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</si>
  <si>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</si>
  <si>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</si>
  <si>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</si>
  <si>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</si>
  <si>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</si>
  <si>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</si>
  <si>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</si>
  <si>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</si>
  <si>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</si>
  <si>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</si>
  <si>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</si>
  <si>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</si>
  <si>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</si>
  <si>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</si>
  <si>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</si>
  <si>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</si>
  <si>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</si>
  <si>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</si>
  <si>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</si>
  <si>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</si>
  <si>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</si>
  <si>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</si>
  <si>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</si>
  <si>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</si>
  <si>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</si>
  <si>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</si>
  <si>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</si>
  <si>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</si>
  <si>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</si>
  <si>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</si>
  <si>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</si>
  <si>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</si>
  <si>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</si>
  <si>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</si>
  <si>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</si>
  <si>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</si>
  <si>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</si>
  <si>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</si>
  <si>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</si>
  <si>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</si>
  <si>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</si>
  <si>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</si>
  <si>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</si>
  <si>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</si>
  <si>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</si>
  <si>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</si>
  <si>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</si>
  <si>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</si>
  <si>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</si>
  <si>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</si>
  <si>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</si>
  <si>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</si>
  <si>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</si>
  <si>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</si>
  <si>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</si>
  <si>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</si>
  <si>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</si>
  <si>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</si>
  <si>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</si>
  <si>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</si>
  <si>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</si>
  <si>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</si>
  <si>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</si>
  <si>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</si>
  <si>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</si>
  <si>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</si>
  <si>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</si>
  <si>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</si>
  <si>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</si>
  <si>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</si>
  <si>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</si>
  <si>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</si>
  <si>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</si>
  <si>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</si>
  <si>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</si>
  <si>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</si>
  <si>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</si>
  <si>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</si>
  <si>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</si>
  <si>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</si>
  <si>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</si>
  <si>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</si>
  <si>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</si>
  <si>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</si>
  <si>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</si>
  <si>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</si>
  <si>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</si>
  <si>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</si>
  <si>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</si>
  <si>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</si>
  <si>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</si>
  <si>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</si>
  <si>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</si>
  <si>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</si>
  <si>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</si>
  <si>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</si>
  <si>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</si>
  <si>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</si>
  <si>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</si>
  <si>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</si>
  <si>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</si>
  <si>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</si>
  <si>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</si>
  <si>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</si>
  <si>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</si>
  <si>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</si>
  <si>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</si>
  <si>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</si>
  <si>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</si>
  <si>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</si>
  <si>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</si>
  <si>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</si>
  <si>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</si>
  <si>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</si>
  <si>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</si>
  <si>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</si>
  <si>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</si>
  <si>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</si>
  <si>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</si>
  <si>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</si>
  <si>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</si>
  <si>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</si>
  <si>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</si>
  <si>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</si>
  <si>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</si>
  <si>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</si>
  <si>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</si>
  <si>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</si>
  <si>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</si>
  <si>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</si>
  <si>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</si>
  <si>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</si>
  <si>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</si>
  <si>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</si>
  <si>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</si>
  <si>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</si>
  <si>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</si>
  <si>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</si>
  <si>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</si>
  <si>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</si>
  <si>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</si>
  <si>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</si>
  <si>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</si>
  <si>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</si>
  <si>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</si>
  <si>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</si>
  <si>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</si>
  <si>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</si>
  <si>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</si>
  <si>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</si>
  <si>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</si>
  <si>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</si>
  <si>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</si>
  <si>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</si>
  <si>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</si>
  <si>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</si>
  <si>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</si>
  <si>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</si>
  <si>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</si>
  <si>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</si>
  <si>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</si>
  <si>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</si>
  <si>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</si>
  <si>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</si>
  <si>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</si>
  <si>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</si>
  <si>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</si>
  <si>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</si>
  <si>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</si>
  <si>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</si>
  <si>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</si>
  <si>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</si>
  <si>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</si>
  <si>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</si>
  <si>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</si>
  <si>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</si>
  <si>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</si>
  <si>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</si>
  <si>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</si>
  <si>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</si>
  <si>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</si>
  <si>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</si>
  <si>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</si>
  <si>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</si>
  <si>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</si>
  <si>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</si>
  <si>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</si>
  <si>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</si>
  <si>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</si>
  <si>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</si>
  <si>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</si>
  <si>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</si>
  <si>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</si>
  <si>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</si>
  <si>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</si>
  <si>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</si>
  <si>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</si>
  <si>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</si>
  <si>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</si>
  <si>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</si>
  <si>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</si>
  <si>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</si>
  <si>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</si>
  <si>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</si>
  <si>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</si>
  <si>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</si>
  <si>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</si>
  <si>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</si>
  <si>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</si>
  <si>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</si>
  <si>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</si>
  <si>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</si>
  <si>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</si>
  <si>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</si>
  <si>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</si>
  <si>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</si>
  <si>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</si>
  <si>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</si>
  <si>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</si>
  <si>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</si>
  <si>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</si>
  <si>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</si>
  <si>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</si>
  <si>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</si>
  <si>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</si>
  <si>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</si>
  <si>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</si>
  <si>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</si>
  <si>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</si>
  <si>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</si>
  <si>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</si>
  <si>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</si>
  <si>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</si>
  <si>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</si>
  <si>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</si>
  <si>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</si>
  <si>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</si>
  <si>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</si>
  <si>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</si>
  <si>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</si>
  <si>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</si>
  <si>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</si>
  <si>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</si>
  <si>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</si>
  <si>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</si>
  <si>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</si>
  <si>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</si>
  <si>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</si>
  <si>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</si>
  <si>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</si>
  <si>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</si>
  <si>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</si>
  <si>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</si>
  <si>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</si>
  <si>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</si>
  <si>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</si>
  <si>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</si>
  <si>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</si>
  <si>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</si>
  <si>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</si>
  <si>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</si>
  <si>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</si>
  <si>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</si>
  <si>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</si>
  <si>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</si>
  <si>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</si>
  <si>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</si>
  <si>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</si>
  <si>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</si>
  <si>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</si>
  <si>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</si>
  <si>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</si>
  <si>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</si>
  <si>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</si>
  <si>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</si>
  <si>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</si>
  <si>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</si>
  <si>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</si>
  <si>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</si>
  <si>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</si>
  <si>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</si>
  <si>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</si>
  <si>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</si>
  <si>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</si>
  <si>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</si>
  <si>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</si>
  <si>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</si>
  <si>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</si>
  <si>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</si>
  <si>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</si>
  <si>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</si>
  <si>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</si>
  <si>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</si>
  <si>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</si>
  <si>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</si>
  <si>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</si>
  <si>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</si>
  <si>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</si>
  <si>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</si>
  <si>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</si>
  <si>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</si>
  <si>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</si>
  <si>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</si>
  <si>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</si>
  <si>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</si>
  <si>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</si>
  <si>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</si>
  <si>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</si>
  <si>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</si>
  <si>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</si>
  <si>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</si>
  <si>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</si>
  <si>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</si>
  <si>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</si>
  <si>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</si>
  <si>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</si>
  <si>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</si>
  <si>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</si>
  <si>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</si>
  <si>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</si>
  <si>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</si>
  <si>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</si>
  <si>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</si>
  <si>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</si>
  <si>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</si>
  <si>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</si>
  <si>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</si>
  <si>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</si>
  <si>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</si>
  <si>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</si>
  <si>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</si>
  <si>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</si>
  <si>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</si>
  <si>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</si>
  <si>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</si>
  <si>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</si>
  <si>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</si>
  <si>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</si>
  <si>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</si>
  <si>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</si>
  <si>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</si>
  <si>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</si>
  <si>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</si>
  <si>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</si>
  <si>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</si>
  <si>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</si>
  <si>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</si>
  <si>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</si>
  <si>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</si>
  <si>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</si>
  <si>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</si>
  <si>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</si>
  <si>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</si>
  <si>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</si>
  <si>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</si>
  <si>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</si>
  <si>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</si>
  <si>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</si>
  <si>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</si>
  <si>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</si>
  <si>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</si>
  <si>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</si>
  <si>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</si>
  <si>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</si>
  <si>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</si>
  <si>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</si>
  <si>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</si>
  <si>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</si>
  <si>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</si>
  <si>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</si>
  <si>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</si>
  <si>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</si>
  <si>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</si>
  <si>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</si>
  <si>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</si>
  <si>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</si>
  <si>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</si>
  <si>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</si>
  <si>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</si>
  <si>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</si>
  <si>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</si>
  <si>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</si>
  <si>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</si>
  <si>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</si>
  <si>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</si>
  <si>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</si>
  <si>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</si>
  <si>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</si>
  <si>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</si>
  <si>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</si>
  <si>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</si>
  <si>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</si>
  <si>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</si>
  <si>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</si>
  <si>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</si>
  <si>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</si>
  <si>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</si>
  <si>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</si>
  <si>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</si>
  <si>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</si>
  <si>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</si>
  <si>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</si>
  <si>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</si>
  <si>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</si>
  <si>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</si>
  <si>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</si>
  <si>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</si>
  <si>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</si>
  <si>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</si>
  <si>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</si>
  <si>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</si>
  <si>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</si>
  <si>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</si>
  <si>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</si>
  <si>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</si>
  <si>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</si>
  <si>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</si>
  <si>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</si>
  <si>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</si>
  <si>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</si>
  <si>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</si>
  <si>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</si>
  <si>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</si>
  <si>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</si>
  <si>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</si>
  <si>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</si>
  <si>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</si>
  <si>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</si>
  <si>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</si>
  <si>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</si>
  <si>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</si>
  <si>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</si>
  <si>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</si>
  <si>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</si>
  <si>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</si>
  <si>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</si>
  <si>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</si>
  <si>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</si>
  <si>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</si>
  <si>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</si>
  <si>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</si>
  <si>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</si>
  <si>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</si>
  <si>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</si>
  <si>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</si>
  <si>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</si>
  <si>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</si>
  <si>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</si>
  <si>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</si>
  <si>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</si>
  <si>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</si>
  <si>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</si>
  <si>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</si>
  <si>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</si>
  <si>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</si>
  <si>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</si>
  <si>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</si>
  <si>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</si>
  <si>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</si>
  <si>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</si>
  <si>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</si>
  <si>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</si>
  <si>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</si>
  <si>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</si>
  <si>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</si>
  <si>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</si>
  <si>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</si>
  <si>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</si>
  <si>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</si>
  <si>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</si>
  <si>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</si>
  <si>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</si>
  <si>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</si>
  <si>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</si>
  <si>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</si>
  <si>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</si>
  <si>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</si>
  <si>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</si>
  <si>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</si>
  <si>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</si>
  <si>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</si>
  <si>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</si>
  <si>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</si>
  <si>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</si>
  <si>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</si>
  <si>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</si>
  <si>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</si>
  <si>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</si>
  <si>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</si>
  <si>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</si>
  <si>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</si>
  <si>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</si>
  <si>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</si>
  <si>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</si>
  <si>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</si>
  <si>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</si>
  <si>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</si>
  <si>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</si>
  <si>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</si>
  <si>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</si>
  <si>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</si>
  <si>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</si>
  <si>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</si>
  <si>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</si>
  <si>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</si>
  <si>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</si>
  <si>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</si>
  <si>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</si>
  <si>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</si>
  <si>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</si>
  <si>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</si>
  <si>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</si>
  <si>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</si>
  <si>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</si>
  <si>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</si>
  <si>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</si>
  <si>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</si>
  <si>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</si>
  <si>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</si>
  <si>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</si>
  <si>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</si>
  <si>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</si>
  <si>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</si>
  <si>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</si>
  <si>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</si>
  <si>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</si>
  <si>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</si>
  <si>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</si>
  <si>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</si>
  <si>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</si>
  <si>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</si>
  <si>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</si>
  <si>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</si>
  <si>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</si>
  <si>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</si>
  <si>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</si>
  <si>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</si>
  <si>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</si>
  <si>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</si>
  <si>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</si>
  <si>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</si>
  <si>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</si>
  <si>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</si>
  <si>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</si>
  <si>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</si>
  <si>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</si>
  <si>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</si>
  <si>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</si>
  <si>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</si>
  <si>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</si>
  <si>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</si>
  <si>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</si>
  <si>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</si>
  <si>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</si>
  <si>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</si>
  <si>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</si>
  <si>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</si>
  <si>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</si>
  <si>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</si>
  <si>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</si>
  <si>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</si>
  <si>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</si>
  <si>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</si>
  <si>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</si>
  <si>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</si>
  <si>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</si>
  <si>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</si>
  <si>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</si>
  <si>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</si>
  <si>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</si>
  <si>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</si>
  <si>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</si>
  <si>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</si>
  <si>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</si>
  <si>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</si>
  <si>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</si>
  <si>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</si>
  <si>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</si>
  <si>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</si>
  <si>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</si>
  <si>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</si>
  <si>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</si>
  <si>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</si>
  <si>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</si>
  <si>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</si>
  <si>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</si>
  <si>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</si>
  <si>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</si>
  <si>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</si>
  <si>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</si>
  <si>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</si>
  <si>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</si>
  <si>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</si>
  <si>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</si>
  <si>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</si>
  <si>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</si>
  <si>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</si>
  <si>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</si>
  <si>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</si>
  <si>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</si>
  <si>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</si>
  <si>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</si>
  <si>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</si>
  <si>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</si>
  <si>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</si>
  <si>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</si>
  <si>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</si>
  <si>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</si>
  <si>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</si>
  <si>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</si>
  <si>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</si>
  <si>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</si>
  <si>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</si>
  <si>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</si>
  <si>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</si>
  <si>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</si>
  <si>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</si>
  <si>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</si>
  <si>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</si>
  <si>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</si>
  <si>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</si>
  <si>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</si>
  <si>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</si>
  <si>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</si>
  <si>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</si>
  <si>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</si>
  <si>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</si>
  <si>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</si>
  <si>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</si>
  <si>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</si>
  <si>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</si>
  <si>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</si>
  <si>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</si>
  <si>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</si>
  <si>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</si>
  <si>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</si>
  <si>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</si>
  <si>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</si>
  <si>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</si>
  <si>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</si>
  <si>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</si>
  <si>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</si>
  <si>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</si>
  <si>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</si>
  <si>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</si>
  <si>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</si>
  <si>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</si>
  <si>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</si>
  <si>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</si>
  <si>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</si>
  <si>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</si>
  <si>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</si>
  <si>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</si>
  <si>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</si>
  <si>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</si>
  <si>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</si>
  <si>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</si>
  <si>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</si>
  <si>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</si>
  <si>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</si>
  <si>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</si>
  <si>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</si>
  <si>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</si>
  <si>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</si>
  <si>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</si>
  <si>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</si>
  <si>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</si>
  <si>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</si>
  <si>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</si>
  <si>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</si>
  <si>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</si>
  <si>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</si>
  <si>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</si>
  <si>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</si>
  <si>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</si>
  <si>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</si>
  <si>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</si>
  <si>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</si>
  <si>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</si>
  <si>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</si>
  <si>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</si>
  <si>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</si>
  <si>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</si>
  <si>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</si>
  <si>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</si>
  <si>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</si>
  <si>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</si>
  <si>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</si>
  <si>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</si>
  <si>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</si>
  <si>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</si>
  <si>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</si>
  <si>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</si>
  <si>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</si>
  <si>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</si>
  <si>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</si>
  <si>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</si>
  <si>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</si>
  <si>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</si>
  <si>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</si>
  <si>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</si>
  <si>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</si>
  <si>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</si>
  <si>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</si>
  <si>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</si>
  <si>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</si>
  <si>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</si>
  <si>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</si>
  <si>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</si>
  <si>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</si>
  <si>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</si>
  <si>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</si>
  <si>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</si>
  <si>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</si>
  <si>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</si>
  <si>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</si>
  <si>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</si>
  <si>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</si>
  <si>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</si>
  <si>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</si>
  <si>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</si>
  <si>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</si>
  <si>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</si>
  <si>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</si>
  <si>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</si>
  <si>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</si>
  <si>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</si>
  <si>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</si>
  <si>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</si>
  <si>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</si>
  <si>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</si>
  <si>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</si>
  <si>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</si>
  <si>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</si>
  <si>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</si>
  <si>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</si>
  <si>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</si>
  <si>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</si>
  <si>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</si>
  <si>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</si>
  <si>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</si>
  <si>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</si>
  <si>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</si>
  <si>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</si>
  <si>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</si>
  <si>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</si>
  <si>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</si>
  <si>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</si>
  <si>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</si>
  <si>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</si>
  <si>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</si>
  <si>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</si>
  <si>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</si>
  <si>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</si>
  <si>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</si>
  <si>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</si>
  <si>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</si>
  <si>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</si>
  <si>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</si>
  <si>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</si>
  <si>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</si>
  <si>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</si>
  <si>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</si>
  <si>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</si>
  <si>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</si>
  <si>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</si>
  <si>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</si>
  <si>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</si>
  <si>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</si>
  <si>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</si>
  <si>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</si>
  <si>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</si>
  <si>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</si>
  <si>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</si>
  <si>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</si>
  <si>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</si>
  <si>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</si>
  <si>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</si>
  <si>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</si>
  <si>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</si>
  <si>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</si>
  <si>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</si>
  <si>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</si>
  <si>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</si>
  <si>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</si>
  <si>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</si>
  <si>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</si>
  <si>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</si>
  <si>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</si>
  <si>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</si>
  <si>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</si>
  <si>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</si>
  <si>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</si>
  <si>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</si>
  <si>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</si>
  <si>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</si>
  <si>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</si>
  <si>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</si>
  <si>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</si>
  <si>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</si>
  <si>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</si>
  <si>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</si>
  <si>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</si>
  <si>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</si>
  <si>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</si>
  <si>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</si>
  <si>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</si>
  <si>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</si>
  <si>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</si>
  <si>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</si>
  <si>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</si>
  <si>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</si>
  <si>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</si>
  <si>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</si>
  <si>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</si>
  <si>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</si>
  <si>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</si>
  <si>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</si>
  <si>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</si>
  <si>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</si>
  <si>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</si>
  <si>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</si>
  <si>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</si>
  <si>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</si>
  <si>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</si>
  <si>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</si>
  <si>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</si>
  <si>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</si>
  <si>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</si>
  <si>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</si>
  <si>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</si>
  <si>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</si>
  <si>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</si>
  <si>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</si>
  <si>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</si>
  <si>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</si>
  <si>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</si>
  <si>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</si>
  <si>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</si>
  <si>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</si>
  <si>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</si>
  <si>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</si>
  <si>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</si>
  <si>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</si>
  <si>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</si>
  <si>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</si>
  <si>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</si>
  <si>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</si>
  <si>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</si>
  <si>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</si>
  <si>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</si>
  <si>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</si>
  <si>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</si>
  <si>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</si>
  <si>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</si>
  <si>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</si>
  <si>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</si>
  <si>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</si>
  <si>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</si>
  <si>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</si>
  <si>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</si>
  <si>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</si>
  <si>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</si>
  <si>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</si>
  <si>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</si>
  <si>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</si>
  <si>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</si>
  <si>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</si>
  <si>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</si>
  <si>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</si>
  <si>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</si>
  <si>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</si>
  <si>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</si>
  <si>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</si>
  <si>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</si>
  <si>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</si>
  <si>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</si>
  <si>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</si>
  <si>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</si>
  <si>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</si>
  <si>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</si>
  <si>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</si>
  <si>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</si>
  <si>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</si>
  <si>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</si>
  <si>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</si>
  <si>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</si>
  <si>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</si>
  <si>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</si>
  <si>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</si>
  <si>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</si>
  <si>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</si>
  <si>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</si>
  <si>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</si>
  <si>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</si>
  <si>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</si>
  <si>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</si>
  <si>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</si>
  <si>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</si>
  <si>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</si>
  <si>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</si>
  <si>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</si>
  <si>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</si>
  <si>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</si>
  <si>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</si>
  <si>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</si>
  <si>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</si>
  <si>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</si>
  <si>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</si>
  <si>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</si>
  <si>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</si>
  <si>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</si>
  <si>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</si>
  <si>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</si>
  <si>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</si>
  <si>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</si>
  <si>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</si>
  <si>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</si>
  <si>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</si>
  <si>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</si>
  <si>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</si>
  <si>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</si>
  <si>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</si>
  <si>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</si>
  <si>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</si>
  <si>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</si>
  <si>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</si>
  <si>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</si>
  <si>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</si>
  <si>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</si>
  <si>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</si>
  <si>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</si>
  <si>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</si>
  <si>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</si>
  <si>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</si>
  <si>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</si>
  <si>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</si>
  <si>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</si>
  <si>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</si>
  <si>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</si>
  <si>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</si>
  <si>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</si>
  <si>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</si>
  <si>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</si>
  <si>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</si>
  <si>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</si>
  <si>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</si>
  <si>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</si>
  <si>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</si>
  <si>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</si>
  <si>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</si>
  <si>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</si>
  <si>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</si>
  <si>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</si>
  <si>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</si>
  <si>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</si>
  <si>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</si>
  <si>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</si>
  <si>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</si>
  <si>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</si>
  <si>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</si>
  <si>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</si>
  <si>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</si>
  <si>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</si>
  <si>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</si>
  <si>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</si>
  <si>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</si>
  <si>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</si>
  <si>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</si>
  <si>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</si>
  <si>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</si>
  <si>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</si>
  <si>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</si>
  <si>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</si>
  <si>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</si>
  <si>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</si>
  <si>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</si>
  <si>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</si>
  <si>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</si>
  <si>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</si>
  <si>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</si>
  <si>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</si>
  <si>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</si>
  <si>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</si>
  <si>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</si>
  <si>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</si>
  <si>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</si>
  <si>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</si>
  <si>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</si>
  <si>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</si>
  <si>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</si>
  <si>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</si>
  <si>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</si>
  <si>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</si>
  <si>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</si>
  <si>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</si>
  <si>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</si>
  <si>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</si>
  <si>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</si>
  <si>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</si>
  <si>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</si>
  <si>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</si>
  <si>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</si>
  <si>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</si>
  <si>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</si>
  <si>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</si>
  <si>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</si>
  <si>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</si>
  <si>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</si>
  <si>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</si>
  <si>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</si>
  <si>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</si>
  <si>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</si>
  <si>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</si>
  <si>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</si>
  <si>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</si>
  <si>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</si>
  <si>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</si>
  <si>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</si>
  <si>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</si>
  <si>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</si>
  <si>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</si>
  <si>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</si>
  <si>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</si>
  <si>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</si>
  <si>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</si>
  <si>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</si>
  <si>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</si>
  <si>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</si>
  <si>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</si>
  <si>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</si>
  <si>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</si>
  <si>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</si>
  <si>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</si>
  <si>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</si>
  <si>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</si>
  <si>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</si>
  <si>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</si>
  <si>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</si>
  <si>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</si>
  <si>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</si>
  <si>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</si>
  <si>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</si>
  <si>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</si>
  <si>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</si>
  <si>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</si>
  <si>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</si>
  <si>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</si>
  <si>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</si>
  <si>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</si>
  <si>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</si>
  <si>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</si>
  <si>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</si>
  <si>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</si>
  <si>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</si>
  <si>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</si>
  <si>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</si>
  <si>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</si>
  <si>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</si>
  <si>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</si>
  <si>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</si>
  <si>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</si>
  <si>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</si>
  <si>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</si>
  <si>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</si>
  <si>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</si>
  <si>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</si>
  <si>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</si>
  <si>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</si>
  <si>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</si>
  <si>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</si>
  <si>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</si>
  <si>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</si>
  <si>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</si>
  <si>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</si>
  <si>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</si>
  <si>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</si>
  <si>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</si>
  <si>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</si>
  <si>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</si>
  <si>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</si>
  <si>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</si>
  <si>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</si>
  <si>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</si>
  <si>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</si>
  <si>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</si>
  <si>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</si>
  <si>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</si>
  <si>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</si>
  <si>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</si>
  <si>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</si>
  <si>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</si>
  <si>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</si>
  <si>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</si>
  <si>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</si>
  <si>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</si>
  <si>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</si>
  <si>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</si>
  <si>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</si>
  <si>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</si>
  <si>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</si>
  <si>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</si>
  <si>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</si>
  <si>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</si>
  <si>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</si>
  <si>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</si>
  <si>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</si>
  <si>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</si>
  <si>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</si>
  <si>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</si>
  <si>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</si>
  <si>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</si>
  <si>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</si>
  <si>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</si>
  <si>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</si>
  <si>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</si>
  <si>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</si>
  <si>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</si>
  <si>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</si>
  <si>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</si>
  <si>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</si>
  <si>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</si>
  <si>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</si>
  <si>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</si>
  <si>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</si>
  <si>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</si>
  <si>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</si>
  <si>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</si>
  <si>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</si>
  <si>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</si>
  <si>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</si>
  <si>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</si>
  <si>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</si>
  <si>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</si>
  <si>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</si>
  <si>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</si>
  <si>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</si>
  <si>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</si>
  <si>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</si>
  <si>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</si>
  <si>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</si>
  <si>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</si>
  <si>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</si>
  <si>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</si>
  <si>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</si>
  <si>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</si>
  <si>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</si>
  <si>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</si>
  <si>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</si>
  <si>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</si>
  <si>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</si>
  <si>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</si>
  <si>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</si>
  <si>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</si>
  <si>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</si>
  <si>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</si>
  <si>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</si>
  <si>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</si>
  <si>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</si>
  <si>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</si>
  <si>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</si>
  <si>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</si>
  <si>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</si>
  <si>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</si>
  <si>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</si>
  <si>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</si>
  <si>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</si>
  <si>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</si>
  <si>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</si>
  <si>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</si>
  <si>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</si>
  <si>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</si>
  <si>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</si>
  <si>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</si>
  <si>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</si>
  <si>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</si>
  <si>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</si>
  <si>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</si>
  <si>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</si>
  <si>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</si>
  <si>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</si>
  <si>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</si>
  <si>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</si>
  <si>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</si>
  <si>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</si>
  <si>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</si>
  <si>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</si>
  <si>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</si>
  <si>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</si>
  <si>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</si>
  <si>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</si>
  <si>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</si>
  <si>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</si>
  <si>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</si>
  <si>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</si>
  <si>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</si>
  <si>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</si>
  <si>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</si>
  <si>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</si>
  <si>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</si>
  <si>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</si>
  <si>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</si>
  <si>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</si>
  <si>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</si>
  <si>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</si>
  <si>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</si>
  <si>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</si>
  <si>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</si>
  <si>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</si>
  <si>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</si>
  <si>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</si>
  <si>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</si>
  <si>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</si>
  <si>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</si>
  <si>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</si>
  <si>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</si>
  <si>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</si>
  <si>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</si>
  <si>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</si>
  <si>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</si>
  <si>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</si>
  <si>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</si>
  <si>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</si>
  <si>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</si>
  <si>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</si>
  <si>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</si>
  <si>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</si>
  <si>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</si>
  <si>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</si>
  <si>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</si>
  <si>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</si>
  <si>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</si>
  <si>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</si>
  <si>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</si>
  <si>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</si>
  <si>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</si>
  <si>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</si>
  <si>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</si>
  <si>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</si>
  <si>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</si>
  <si>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</si>
  <si>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</si>
  <si>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</si>
  <si>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</si>
  <si>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</si>
  <si>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</si>
  <si>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</si>
  <si>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</si>
  <si>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</si>
  <si>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</si>
  <si>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</si>
  <si>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</si>
  <si>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</si>
  <si>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</si>
  <si>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</si>
  <si>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</si>
  <si>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</si>
  <si>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</si>
  <si>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</si>
  <si>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</si>
  <si>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</si>
  <si>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</si>
  <si>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</si>
  <si>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</si>
  <si>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</si>
  <si>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</si>
  <si>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</si>
  <si>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</si>
  <si>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</si>
  <si>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</si>
  <si>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</si>
  <si>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</si>
  <si>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</si>
  <si>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</si>
  <si>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</si>
  <si>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</si>
  <si>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</si>
  <si>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</si>
  <si>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</si>
  <si>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</si>
  <si>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</si>
  <si>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</si>
  <si>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</si>
  <si>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</si>
  <si>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</si>
  <si>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</si>
  <si>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</si>
  <si>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</si>
  <si>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</si>
  <si>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</si>
  <si>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</si>
  <si>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</si>
  <si>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</si>
  <si>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</si>
  <si>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</si>
  <si>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</si>
  <si>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</si>
  <si>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</si>
  <si>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</si>
  <si>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</si>
  <si>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</si>
  <si>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</si>
  <si>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</si>
  <si>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</si>
  <si>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</si>
  <si>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</si>
  <si>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</si>
  <si>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</si>
  <si>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</si>
  <si>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</si>
  <si>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</si>
  <si>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</si>
  <si>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</si>
  <si>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</si>
  <si>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</si>
  <si>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</si>
  <si>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</si>
  <si>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</si>
  <si>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</si>
  <si>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</si>
  <si>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</si>
  <si>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</si>
  <si>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</si>
  <si>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</si>
  <si>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</si>
  <si>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</si>
  <si>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</si>
  <si>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</si>
  <si>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</si>
  <si>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</si>
  <si>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</si>
  <si>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</si>
  <si>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</si>
  <si>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</si>
  <si>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</si>
  <si>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</si>
  <si>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</si>
  <si>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</si>
  <si>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</si>
  <si>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</si>
  <si>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</si>
  <si>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</si>
  <si>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</si>
  <si>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</si>
  <si>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</si>
  <si>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</si>
  <si>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</si>
  <si>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</si>
  <si>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</si>
  <si>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</si>
  <si>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</si>
  <si>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</si>
  <si>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</si>
  <si>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</si>
  <si>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</si>
  <si>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</si>
  <si>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</si>
  <si>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</si>
  <si>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</si>
  <si>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</si>
  <si>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</si>
  <si>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</si>
  <si>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</si>
  <si>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</si>
  <si>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</si>
  <si>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</si>
  <si>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</si>
  <si>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</si>
  <si>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</si>
  <si>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</si>
  <si>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</si>
  <si>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</si>
  <si>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</si>
  <si>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</si>
  <si>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</si>
  <si>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</si>
  <si>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</si>
  <si>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</si>
  <si>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</si>
  <si>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</si>
  <si>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</si>
  <si>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</si>
  <si>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</si>
  <si>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</si>
  <si>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</si>
  <si>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</si>
  <si>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</si>
  <si>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</si>
  <si>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</si>
  <si>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</si>
  <si>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</si>
  <si>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</si>
  <si>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</si>
  <si>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</si>
  <si>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</si>
  <si>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</si>
  <si>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</si>
  <si>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</si>
  <si>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</si>
  <si>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</si>
  <si>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</si>
  <si>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</si>
  <si>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</si>
  <si>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</si>
  <si>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</si>
  <si>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</si>
  <si>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</si>
  <si>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</si>
  <si>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</si>
  <si>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</si>
  <si>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</si>
  <si>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</si>
  <si>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</si>
  <si>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</si>
  <si>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</si>
  <si>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</si>
  <si>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</si>
  <si>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</si>
  <si>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</si>
  <si>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</si>
  <si>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</si>
  <si>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</si>
  <si>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</si>
  <si>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</si>
  <si>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</si>
  <si>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</si>
  <si>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</si>
  <si>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</si>
  <si>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</si>
  <si>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</si>
  <si>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</si>
  <si>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</si>
  <si>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</si>
  <si>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</si>
  <si>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</si>
  <si>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</si>
  <si>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</si>
  <si>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</si>
  <si>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</si>
  <si>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</si>
  <si>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</si>
  <si>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</si>
  <si>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</si>
  <si>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</si>
  <si>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</si>
  <si>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</si>
  <si>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</si>
  <si>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</si>
  <si>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</si>
  <si>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</si>
  <si>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</si>
  <si>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</si>
  <si>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</si>
  <si>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</si>
  <si>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</si>
  <si>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</si>
  <si>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</si>
  <si>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</si>
  <si>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</si>
  <si>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</si>
  <si>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</si>
  <si>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</si>
  <si>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</si>
  <si>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</si>
  <si>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</si>
  <si>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</si>
  <si>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</si>
  <si>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</si>
  <si>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</si>
  <si>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</si>
  <si>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</si>
  <si>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</si>
  <si>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</si>
  <si>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</si>
  <si>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</si>
  <si>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</si>
  <si>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</si>
  <si>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</si>
  <si>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</si>
  <si>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</si>
  <si>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</si>
  <si>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</si>
  <si>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</si>
  <si>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</si>
  <si>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</si>
  <si>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</si>
  <si>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</si>
  <si>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</si>
  <si>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</si>
  <si>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</si>
  <si>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</si>
  <si>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</si>
  <si>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</si>
  <si>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</si>
  <si>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</si>
  <si>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</si>
  <si>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</si>
  <si>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</si>
  <si>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</si>
  <si>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</si>
  <si>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</si>
  <si>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</si>
  <si>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</si>
  <si>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</si>
  <si>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</si>
  <si>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</si>
  <si>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</si>
  <si>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</si>
  <si>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</si>
  <si>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</si>
  <si>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</si>
  <si>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</si>
  <si>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</si>
  <si>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</si>
  <si>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</si>
  <si>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</si>
  <si>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</si>
  <si>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</si>
  <si>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</si>
  <si>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</si>
  <si>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</si>
  <si>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</si>
  <si>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</si>
  <si>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</si>
  <si>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</si>
  <si>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</si>
  <si>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</si>
  <si>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</si>
  <si>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</si>
  <si>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</si>
  <si>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</si>
  <si>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</si>
  <si>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</si>
  <si>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</si>
  <si>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</si>
  <si>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</si>
  <si>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</si>
  <si>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</si>
  <si>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</si>
  <si>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</si>
  <si>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</si>
  <si>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</si>
  <si>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</si>
  <si>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</si>
  <si>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</si>
  <si>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</si>
  <si>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</si>
  <si>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</si>
  <si>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</si>
  <si>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</si>
  <si>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</si>
  <si>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</si>
  <si>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</si>
  <si>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</si>
  <si>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</si>
  <si>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</si>
  <si>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</si>
  <si>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</si>
  <si>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</si>
  <si>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</si>
  <si>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</si>
  <si>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</si>
  <si>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</si>
  <si>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</si>
  <si>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</si>
  <si>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</si>
  <si>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</si>
  <si>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</si>
  <si>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</si>
  <si>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</si>
  <si>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</si>
  <si>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</si>
  <si>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</si>
  <si>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</si>
  <si>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</si>
  <si>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</si>
  <si>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</si>
  <si>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</si>
  <si>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</si>
  <si>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</si>
  <si>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</si>
  <si>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</si>
  <si>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</si>
  <si>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</si>
  <si>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</si>
  <si>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</si>
  <si>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</si>
  <si>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</si>
  <si>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</si>
  <si>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</si>
  <si>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</si>
  <si>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</si>
  <si>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</si>
  <si>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</si>
  <si>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</si>
  <si>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</si>
  <si>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</si>
  <si>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</si>
  <si>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</si>
  <si>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</si>
  <si>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</si>
  <si>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</si>
  <si>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</si>
  <si>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</si>
  <si>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</si>
  <si>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</si>
  <si>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</si>
  <si>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</si>
  <si>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</si>
  <si>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</si>
  <si>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</si>
  <si>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</si>
  <si>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</si>
  <si>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</si>
  <si>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</si>
  <si>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</si>
  <si>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</si>
  <si>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</si>
  <si>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</si>
  <si>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</si>
  <si>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</si>
  <si>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</si>
  <si>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</si>
  <si>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</si>
  <si>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</si>
  <si>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</si>
  <si>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</si>
  <si>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</si>
  <si>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</si>
  <si>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</si>
  <si>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</si>
  <si>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</si>
  <si>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</si>
  <si>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</si>
  <si>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</si>
  <si>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</si>
  <si>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</si>
  <si>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</si>
  <si>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</si>
  <si>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</si>
  <si>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</si>
  <si>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</si>
  <si>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</si>
  <si>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</si>
  <si>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</si>
  <si>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</si>
  <si>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</si>
  <si>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</si>
  <si>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</si>
  <si>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</si>
  <si>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</si>
  <si>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</si>
  <si>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</si>
  <si>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</si>
  <si>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</si>
  <si>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</si>
  <si>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</si>
  <si>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</si>
  <si>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</si>
  <si>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</si>
  <si>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</si>
  <si>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</si>
  <si>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</si>
  <si>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</si>
  <si>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</si>
  <si>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</si>
  <si>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</si>
  <si>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</si>
  <si>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</si>
  <si>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</si>
  <si>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</si>
  <si>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</si>
  <si>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</si>
  <si>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</si>
  <si>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</si>
  <si>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</si>
  <si>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</si>
  <si>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</si>
  <si>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</si>
  <si>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</si>
  <si>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</si>
  <si>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</si>
  <si>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</si>
  <si>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</si>
  <si>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</si>
  <si>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</si>
  <si>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</si>
  <si>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</si>
  <si>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</si>
  <si>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</si>
  <si>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</si>
  <si>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</si>
  <si>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</si>
  <si>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</si>
  <si>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</si>
  <si>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</si>
  <si>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</si>
  <si>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</si>
  <si>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</si>
  <si>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</si>
  <si>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</si>
  <si>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</si>
  <si>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</si>
  <si>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</si>
  <si>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</si>
  <si>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</si>
  <si>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</si>
  <si>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</si>
  <si>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</si>
  <si>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</si>
  <si>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</si>
  <si>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</si>
  <si>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</si>
  <si>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</si>
  <si>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</si>
  <si>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</si>
  <si>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</si>
  <si>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</si>
  <si>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</si>
  <si>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</si>
  <si>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</si>
  <si>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</si>
  <si>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</si>
  <si>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</si>
  <si>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</si>
  <si>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</si>
  <si>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</si>
  <si>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</si>
  <si>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</si>
  <si>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</si>
  <si>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</si>
  <si>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</si>
  <si>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</si>
  <si>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</si>
  <si>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</si>
  <si>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</si>
  <si>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</si>
  <si>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</si>
  <si>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</si>
  <si>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</si>
  <si>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</si>
  <si>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</si>
  <si>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</si>
  <si>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</si>
  <si>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</si>
  <si>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</si>
  <si>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</si>
  <si>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</si>
  <si>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</si>
  <si>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</si>
  <si>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</si>
  <si>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</si>
  <si>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</si>
  <si>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</si>
  <si>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</si>
  <si>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</si>
  <si>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</si>
  <si>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</si>
  <si>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</si>
  <si>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</si>
  <si>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</si>
  <si>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</si>
  <si>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</si>
  <si>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</si>
  <si>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</si>
  <si>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</si>
  <si>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</si>
  <si>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</si>
  <si>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</si>
  <si>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</si>
  <si>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</si>
  <si>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</si>
  <si>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</si>
  <si>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</si>
  <si>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</si>
  <si>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</si>
  <si>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</si>
  <si>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</si>
  <si>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</si>
  <si>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</si>
  <si>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</si>
  <si>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</si>
  <si>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</si>
  <si>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</si>
  <si>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</si>
  <si>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</si>
  <si>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</si>
  <si>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</si>
  <si>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</si>
  <si>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</si>
  <si>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</si>
  <si>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</si>
  <si>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</si>
  <si>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</si>
  <si>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</si>
  <si>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</si>
  <si>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</si>
  <si>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</si>
  <si>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</si>
  <si>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</si>
  <si>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</si>
  <si>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</si>
  <si>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</si>
  <si>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</si>
  <si>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</si>
  <si>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</si>
  <si>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</si>
  <si>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</si>
  <si>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</si>
  <si>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</si>
  <si>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</si>
  <si>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</si>
  <si>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</si>
  <si>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</si>
  <si>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</si>
  <si>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</si>
  <si>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</si>
  <si>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</si>
  <si>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</si>
  <si>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</si>
  <si>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</si>
  <si>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</si>
  <si>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</si>
  <si>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</si>
  <si>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</si>
  <si>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</si>
  <si>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</si>
  <si>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</si>
  <si>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</si>
  <si>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</si>
  <si>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</si>
  <si>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</si>
  <si>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</si>
  <si>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</si>
  <si>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</si>
  <si>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</si>
  <si>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</si>
  <si>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</si>
  <si>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</si>
  <si>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</si>
  <si>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</si>
  <si>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</si>
  <si>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</si>
  <si>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</si>
  <si>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</si>
  <si>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</si>
  <si>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</si>
  <si>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</si>
  <si>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</si>
  <si>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</si>
  <si>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</si>
  <si>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</si>
  <si>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</si>
  <si>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</si>
  <si>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</si>
  <si>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</si>
  <si>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</si>
  <si>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</si>
  <si>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</si>
  <si>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</si>
  <si>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</si>
  <si>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</si>
  <si>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</si>
  <si>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</si>
  <si>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</si>
  <si>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</si>
  <si>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</si>
  <si>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</si>
  <si>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</si>
  <si>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</si>
  <si>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</si>
  <si>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</si>
  <si>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</si>
  <si>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</si>
  <si>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</si>
  <si>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</si>
  <si>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</si>
  <si>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</si>
  <si>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</si>
  <si>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</si>
  <si>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</si>
  <si>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</si>
  <si>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</si>
  <si>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</si>
  <si>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</si>
  <si>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</si>
  <si>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</si>
  <si>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</si>
  <si>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</si>
  <si>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</si>
  <si>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</si>
  <si>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</si>
  <si>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</si>
  <si>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</si>
  <si>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</si>
  <si>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</si>
  <si>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</si>
  <si>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</si>
  <si>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</si>
  <si>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</si>
  <si>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</si>
  <si>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</si>
  <si>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</si>
  <si>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</si>
  <si>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</si>
  <si>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</si>
  <si>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</si>
  <si>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</si>
  <si>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</si>
  <si>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</si>
  <si>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</si>
  <si>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</si>
  <si>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</si>
  <si>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</si>
  <si>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</si>
  <si>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</si>
  <si>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</si>
  <si>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</si>
  <si>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</si>
  <si>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</si>
  <si>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</si>
  <si>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</si>
  <si>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</si>
  <si>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</si>
  <si>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</si>
  <si>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</si>
  <si>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</si>
  <si>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</si>
  <si>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</si>
  <si>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</si>
  <si>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</si>
  <si>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</si>
  <si>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</si>
  <si>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</si>
  <si>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</si>
  <si>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</si>
  <si>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</si>
  <si>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</si>
  <si>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</si>
  <si>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</si>
  <si>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</si>
  <si>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</si>
  <si>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</si>
  <si>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</si>
  <si>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</si>
  <si>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</si>
  <si>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</si>
  <si>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</si>
  <si>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</si>
  <si>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</si>
  <si>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</si>
  <si>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</si>
  <si>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</si>
  <si>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</si>
  <si>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</si>
  <si>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</si>
  <si>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</si>
  <si>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</si>
  <si>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</si>
  <si>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</si>
  <si>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</si>
  <si>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</si>
  <si>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</si>
  <si>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</si>
  <si>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</si>
  <si>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</si>
  <si>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</si>
  <si>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</si>
  <si>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</si>
  <si>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</si>
  <si>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</si>
  <si>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</si>
  <si>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</si>
  <si>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</si>
  <si>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</si>
  <si>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</si>
  <si>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</si>
  <si>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</si>
  <si>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</si>
  <si>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</si>
  <si>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</si>
  <si>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</si>
  <si>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</si>
  <si>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</si>
  <si>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</si>
  <si>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</si>
  <si>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</si>
  <si>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</si>
  <si>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</si>
  <si>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</si>
  <si>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</si>
  <si>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</si>
  <si>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</si>
  <si>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</si>
  <si>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</si>
  <si>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</si>
  <si>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</si>
  <si>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</si>
  <si>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</si>
  <si>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</si>
  <si>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</si>
  <si>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</si>
  <si>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</si>
  <si>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</si>
  <si>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</si>
  <si>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</si>
  <si>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</si>
  <si>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</si>
  <si>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</si>
  <si>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</si>
  <si>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</si>
  <si>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</si>
  <si>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</si>
  <si>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</si>
  <si>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</si>
  <si>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</si>
  <si>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</si>
  <si>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</si>
  <si>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</si>
  <si>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</si>
  <si>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</si>
  <si>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</si>
  <si>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</si>
  <si>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</si>
  <si>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</si>
  <si>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</si>
  <si>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</si>
  <si>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</si>
  <si>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</si>
  <si>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</si>
  <si>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</si>
  <si>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</si>
  <si>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</si>
  <si>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</si>
  <si>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</si>
  <si>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</si>
  <si>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</si>
  <si>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</si>
  <si>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</si>
  <si>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</si>
  <si>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</si>
  <si>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</si>
  <si>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</si>
  <si>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</si>
  <si>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</si>
  <si>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</si>
  <si>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</si>
  <si>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</si>
  <si>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</si>
  <si>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</si>
  <si>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</si>
  <si>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</si>
  <si>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</si>
  <si>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</si>
  <si>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</si>
  <si>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</si>
  <si>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</si>
  <si>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</si>
  <si>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</si>
  <si>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</si>
  <si>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</si>
  <si>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</si>
  <si>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</si>
  <si>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</si>
  <si>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</si>
  <si>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</si>
  <si>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</si>
  <si>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</si>
  <si>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</si>
  <si>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</si>
  <si>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</si>
  <si>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</si>
  <si>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</si>
  <si>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</si>
  <si>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</si>
  <si>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</si>
  <si>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</si>
  <si>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</si>
  <si>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</si>
  <si>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</si>
  <si>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</si>
  <si>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</si>
  <si>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</si>
  <si>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</si>
  <si>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</si>
  <si>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</si>
  <si>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</si>
  <si>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</si>
  <si>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</si>
  <si>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</si>
  <si>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</si>
  <si>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</si>
  <si>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</si>
  <si>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</si>
  <si>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</si>
  <si>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</si>
  <si>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</si>
  <si>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</si>
  <si>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</si>
  <si>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</si>
  <si>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</si>
  <si>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</si>
  <si>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</si>
  <si>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</si>
  <si>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</si>
  <si>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</si>
  <si>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</si>
  <si>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</si>
  <si>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</si>
  <si>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</si>
  <si>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</si>
  <si>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</si>
  <si>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</si>
  <si>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</si>
  <si>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</si>
  <si>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</si>
  <si>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</si>
  <si>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</si>
  <si>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</si>
  <si>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</si>
  <si>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</si>
  <si>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</si>
  <si>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</si>
  <si>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</si>
  <si>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</si>
  <si>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</si>
  <si>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</si>
  <si>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</si>
  <si>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</si>
  <si>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</si>
  <si>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</si>
  <si>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</si>
  <si>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</si>
  <si>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</si>
  <si>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</si>
  <si>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</si>
  <si>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</si>
  <si>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</si>
  <si>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</si>
  <si>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</si>
  <si>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</si>
  <si>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</si>
  <si>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</si>
  <si>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</si>
  <si>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</si>
  <si>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</si>
  <si>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</si>
  <si>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</si>
  <si>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</si>
  <si>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</si>
  <si>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</si>
  <si>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</si>
  <si>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</si>
  <si>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</si>
  <si>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</si>
  <si>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</si>
  <si>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</si>
  <si>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</si>
  <si>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</si>
  <si>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</si>
  <si>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</si>
  <si>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</si>
  <si>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</si>
  <si>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</si>
  <si>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</si>
  <si>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</si>
  <si>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</si>
  <si>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</si>
  <si>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</si>
  <si>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</si>
  <si>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</si>
  <si>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</si>
  <si>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</si>
  <si>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</si>
  <si>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</si>
  <si>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</si>
  <si>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</si>
  <si>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</si>
  <si>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</si>
  <si>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</si>
  <si>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</si>
  <si>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</si>
  <si>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</si>
  <si>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</si>
  <si>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</si>
  <si>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</si>
  <si>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</si>
  <si>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</si>
  <si>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</si>
  <si>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</si>
  <si>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</si>
  <si>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</si>
  <si>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</si>
  <si>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</si>
  <si>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</si>
  <si>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</si>
  <si>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</si>
  <si>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</si>
  <si>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</si>
  <si>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</si>
  <si>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</si>
  <si>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</si>
  <si>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</si>
  <si>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</si>
  <si>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</si>
  <si>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</si>
  <si>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</si>
  <si>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</si>
  <si>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</si>
  <si>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</si>
  <si>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</si>
  <si>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</si>
  <si>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</si>
  <si>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</si>
  <si>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</si>
  <si>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</si>
  <si>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</si>
  <si>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</si>
  <si>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</si>
  <si>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</si>
  <si>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</si>
  <si>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</si>
  <si>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</si>
  <si>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</si>
  <si>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</si>
  <si>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</si>
  <si>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</si>
  <si>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</si>
  <si>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</si>
  <si>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</si>
  <si>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</si>
  <si>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</si>
  <si>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</si>
  <si>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</si>
  <si>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</si>
  <si>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</si>
  <si>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</si>
  <si>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</si>
  <si>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</si>
  <si>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</si>
  <si>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</si>
  <si>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</si>
  <si>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</si>
  <si>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</si>
  <si>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</si>
  <si>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</si>
  <si>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</si>
  <si>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</si>
  <si>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</si>
  <si>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</si>
  <si>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</si>
  <si>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</si>
  <si>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</si>
  <si>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</si>
  <si>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</si>
  <si>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</si>
  <si>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</si>
  <si>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</si>
  <si>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</si>
  <si>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</si>
  <si>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</si>
  <si>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</si>
  <si>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</si>
  <si>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</si>
  <si>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</si>
  <si>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</si>
  <si>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</si>
  <si>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</si>
  <si>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</si>
  <si>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</si>
  <si>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</si>
  <si>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</si>
  <si>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</si>
  <si>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</si>
  <si>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</si>
  <si>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</si>
  <si>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</si>
  <si>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</si>
  <si>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</si>
  <si>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</si>
  <si>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</si>
  <si>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</si>
  <si>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</si>
  <si>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</si>
  <si>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</si>
  <si>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</si>
  <si>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</si>
  <si>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</si>
  <si>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</si>
  <si>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</si>
  <si>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</si>
  <si>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</si>
  <si>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</si>
  <si>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</si>
  <si>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</si>
  <si>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</si>
  <si>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</si>
  <si>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</si>
  <si>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</si>
  <si>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</si>
  <si>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</si>
  <si>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</si>
  <si>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</si>
  <si>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</si>
  <si>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</si>
  <si>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</si>
  <si>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</si>
  <si>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</si>
  <si>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</si>
  <si>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</si>
  <si>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</si>
  <si>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</si>
  <si>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</si>
  <si>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</si>
  <si>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</si>
  <si>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</si>
  <si>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</si>
  <si>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</si>
  <si>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</si>
  <si>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</si>
  <si>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</si>
  <si>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</si>
  <si>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</si>
  <si>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</si>
  <si>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</si>
  <si>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</si>
  <si>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</si>
  <si>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</si>
  <si>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</si>
  <si>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</si>
  <si>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</si>
  <si>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</si>
  <si>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</si>
  <si>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</si>
  <si>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</si>
  <si>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</si>
  <si>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</si>
  <si>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</si>
  <si>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</si>
  <si>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</si>
  <si>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</si>
  <si>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</si>
  <si>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</si>
  <si>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</si>
  <si>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</si>
  <si>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</si>
  <si>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</si>
  <si>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</si>
  <si>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</si>
  <si>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</si>
  <si>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</si>
  <si>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</si>
  <si>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</si>
  <si>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</si>
  <si>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</si>
  <si>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</si>
  <si>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</si>
  <si>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</si>
  <si>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</si>
  <si>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</si>
  <si>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</si>
  <si>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</si>
  <si>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</si>
  <si>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</si>
  <si>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</si>
  <si>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</si>
  <si>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</si>
  <si>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</si>
  <si>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</si>
  <si>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</si>
  <si>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</si>
  <si>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</si>
  <si>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</si>
  <si>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</si>
  <si>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</si>
  <si>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</si>
  <si>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</si>
  <si>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</si>
  <si>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</si>
  <si>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</si>
  <si>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</si>
  <si>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</si>
  <si>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</si>
  <si>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</si>
  <si>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</si>
  <si>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</si>
  <si>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</si>
  <si>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</si>
  <si>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</si>
  <si>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</si>
  <si>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</si>
  <si>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</si>
  <si>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</si>
  <si>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</si>
  <si>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</si>
  <si>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</si>
  <si>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</si>
  <si>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</si>
  <si>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</si>
  <si>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</si>
  <si>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</si>
  <si>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</si>
  <si>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</si>
  <si>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</si>
  <si>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</si>
  <si>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</si>
  <si>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</si>
  <si>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</si>
  <si>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</si>
  <si>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</si>
  <si>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</si>
  <si>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</si>
  <si>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</si>
  <si>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</si>
  <si>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</si>
  <si>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</si>
  <si>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</si>
  <si>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</si>
  <si>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</si>
  <si>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</si>
  <si>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</si>
  <si>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</si>
  <si>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</si>
  <si>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</si>
  <si>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</si>
  <si>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</si>
  <si>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</si>
  <si>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</si>
  <si>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</si>
  <si>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</si>
  <si>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</si>
  <si>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</si>
  <si>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</si>
  <si>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</si>
  <si>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</si>
  <si>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</si>
  <si>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</si>
  <si>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</si>
  <si>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</si>
  <si>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</si>
  <si>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</si>
  <si>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</si>
  <si>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</si>
  <si>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</si>
  <si>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</si>
  <si>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</si>
  <si>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</si>
  <si>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</si>
  <si>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</si>
  <si>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</si>
  <si>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</si>
  <si>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</si>
  <si>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</si>
  <si>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</si>
  <si>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</si>
  <si>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</si>
  <si>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</si>
  <si>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</si>
  <si>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</si>
  <si>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</si>
  <si>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</si>
  <si>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</si>
  <si>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</si>
  <si>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</si>
  <si>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</si>
  <si>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</si>
  <si>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</si>
  <si>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</si>
  <si>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</si>
  <si>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</si>
  <si>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</si>
  <si>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</si>
  <si>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</si>
  <si>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</si>
  <si>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</si>
  <si>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</si>
  <si>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</si>
  <si>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</si>
  <si>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</si>
  <si>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</si>
  <si>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</si>
  <si>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</si>
  <si>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</si>
  <si>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</si>
  <si>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</si>
  <si>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</si>
  <si>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</si>
  <si>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</si>
  <si>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</si>
  <si>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</si>
  <si>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</si>
  <si>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</si>
  <si>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</si>
  <si>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</si>
  <si>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</si>
  <si>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</si>
  <si>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</si>
  <si>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</si>
  <si>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</si>
  <si>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</si>
  <si>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</si>
  <si>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</si>
  <si>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</si>
  <si>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</si>
  <si>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</si>
  <si>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</si>
  <si>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</si>
  <si>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</si>
  <si>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</si>
  <si>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</si>
  <si>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</si>
  <si>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</si>
  <si>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</si>
  <si>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</si>
  <si>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</si>
  <si>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</si>
  <si>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</si>
  <si>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</si>
  <si>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</si>
  <si>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</si>
  <si>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</si>
  <si>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</si>
  <si>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</si>
  <si>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</si>
  <si>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</si>
  <si>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</si>
  <si>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</si>
  <si>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</si>
  <si>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</si>
  <si>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</si>
  <si>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</si>
  <si>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</si>
  <si>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</si>
  <si>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</si>
  <si>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</si>
  <si>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</si>
  <si>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</si>
  <si>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</si>
  <si>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</si>
  <si>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</si>
  <si>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</si>
  <si>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</si>
  <si>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</si>
  <si>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</si>
  <si>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</si>
  <si>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</si>
  <si>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</si>
  <si>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</si>
  <si>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</si>
  <si>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</si>
  <si>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</si>
  <si>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</si>
  <si>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</si>
  <si>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</si>
  <si>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</si>
  <si>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</si>
  <si>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</si>
  <si>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</si>
  <si>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</si>
  <si>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</si>
  <si>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</si>
  <si>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</si>
  <si>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</si>
  <si>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</si>
  <si>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</si>
  <si>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</si>
  <si>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</si>
  <si>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</si>
  <si>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</si>
  <si>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</si>
  <si>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</si>
  <si>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</si>
  <si>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</si>
  <si>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</si>
  <si>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</si>
  <si>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</si>
  <si>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</si>
  <si>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</si>
  <si>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</si>
  <si>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</si>
  <si>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</si>
  <si>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</si>
  <si>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</si>
  <si>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</si>
  <si>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</si>
  <si>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</si>
  <si>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</si>
  <si>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</si>
  <si>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</si>
  <si>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</si>
  <si>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</si>
  <si>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</si>
  <si>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</si>
  <si>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</si>
  <si>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</si>
  <si>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</si>
  <si>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</si>
  <si>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</si>
  <si>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</si>
  <si>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</si>
  <si>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</si>
  <si>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</si>
  <si>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</si>
  <si>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</si>
  <si>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</si>
  <si>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</si>
  <si>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</si>
  <si>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</si>
  <si>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</si>
  <si>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</si>
  <si>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</si>
  <si>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</si>
  <si>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</si>
  <si>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</si>
  <si>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</si>
  <si>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</si>
  <si>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</si>
  <si>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</si>
  <si>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</si>
  <si>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</si>
  <si>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</si>
  <si>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</si>
  <si>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</si>
  <si>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</si>
  <si>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</si>
  <si>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</si>
  <si>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</si>
  <si>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</si>
  <si>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</si>
  <si>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</si>
  <si>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</si>
  <si>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</si>
  <si>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</si>
  <si>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</si>
  <si>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</si>
  <si>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</si>
  <si>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</si>
  <si>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</si>
  <si>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</si>
  <si>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</si>
  <si>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</si>
  <si>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</si>
  <si>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</si>
  <si>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</si>
  <si>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</si>
  <si>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</si>
  <si>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</si>
  <si>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</si>
  <si>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</si>
  <si>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</si>
  <si>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</si>
  <si>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</si>
  <si>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</si>
  <si>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</si>
  <si>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</si>
  <si>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</si>
  <si>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</si>
  <si>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</si>
  <si>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</si>
  <si>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</si>
  <si>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</si>
  <si>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</si>
  <si>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</si>
  <si>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</si>
  <si>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</si>
  <si>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</si>
  <si>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</si>
  <si>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</si>
  <si>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</si>
  <si>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</si>
  <si>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</si>
  <si>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</si>
  <si>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</si>
  <si>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</si>
  <si>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</si>
  <si>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</si>
  <si>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</si>
  <si>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</si>
  <si>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</si>
  <si>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</si>
  <si>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</si>
  <si>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</si>
  <si>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</si>
  <si>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</si>
  <si>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</si>
  <si>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</si>
  <si>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</si>
  <si>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</si>
  <si>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</si>
  <si>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</si>
  <si>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</si>
  <si>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</si>
  <si>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</si>
  <si>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</si>
  <si>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</si>
  <si>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</si>
  <si>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</si>
  <si>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</si>
  <si>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</si>
  <si>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</si>
  <si>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</si>
  <si>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</si>
  <si>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</si>
  <si>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</si>
  <si>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</si>
  <si>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</si>
  <si>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</si>
  <si>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</si>
  <si>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</si>
  <si>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</si>
  <si>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</si>
  <si>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</si>
  <si>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</si>
  <si>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</si>
  <si>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</si>
  <si>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</si>
  <si>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</si>
  <si>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</si>
  <si>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</si>
  <si>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</si>
  <si>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</si>
  <si>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</si>
  <si>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</si>
  <si>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</si>
  <si>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</si>
  <si>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</si>
  <si>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</si>
  <si>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</si>
  <si>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</si>
  <si>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</si>
  <si>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</si>
  <si>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</si>
  <si>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</si>
  <si>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</si>
  <si>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</si>
  <si>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</si>
  <si>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</si>
  <si>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</si>
  <si>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</si>
  <si>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</si>
  <si>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</si>
  <si>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</si>
  <si>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</si>
  <si>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</si>
  <si>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</si>
  <si>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</si>
  <si>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</si>
  <si>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</si>
  <si>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</si>
  <si>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</si>
  <si>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</si>
  <si>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</si>
  <si>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</si>
  <si>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</si>
  <si>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</si>
  <si>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</si>
  <si>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</si>
  <si>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</si>
  <si>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</si>
  <si>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</si>
  <si>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</si>
  <si>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</si>
  <si>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</si>
  <si>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</si>
  <si>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</si>
  <si>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</si>
  <si>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</si>
  <si>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</si>
  <si>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</si>
  <si>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</si>
  <si>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</si>
  <si>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</si>
  <si>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</si>
  <si>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</si>
  <si>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</si>
  <si>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</si>
  <si>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</si>
  <si>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</si>
  <si>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</si>
  <si>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</si>
  <si>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</si>
  <si>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</si>
  <si>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</si>
  <si>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</si>
  <si>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</si>
  <si>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</si>
  <si>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</si>
  <si>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</si>
  <si>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</si>
  <si>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</si>
  <si>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</si>
  <si>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</si>
  <si>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</si>
  <si>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</si>
  <si>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</si>
  <si>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</si>
  <si>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</si>
  <si>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</si>
  <si>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</si>
  <si>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</si>
  <si>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</si>
  <si>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</si>
  <si>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</si>
  <si>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</si>
  <si>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</si>
  <si>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</si>
  <si>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</si>
  <si>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</si>
  <si>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</si>
  <si>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</si>
  <si>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</si>
  <si>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</si>
  <si>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</si>
  <si>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</si>
  <si>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</si>
  <si>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</si>
  <si>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</si>
  <si>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</si>
  <si>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</si>
  <si>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</si>
  <si>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</si>
  <si>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</si>
  <si>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</si>
  <si>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</si>
  <si>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</si>
  <si>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</si>
  <si>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</si>
  <si>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</si>
  <si>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</si>
  <si>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</si>
  <si>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</si>
  <si>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</si>
  <si>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</si>
  <si>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</si>
  <si>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</si>
  <si>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</si>
  <si>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</si>
  <si>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</si>
  <si>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</si>
  <si>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</si>
  <si>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</si>
  <si>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</si>
  <si>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</si>
  <si>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</si>
  <si>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</si>
  <si>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</si>
  <si>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</si>
  <si>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</si>
  <si>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</si>
  <si>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</si>
  <si>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</si>
  <si>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</si>
  <si>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</si>
  <si>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</si>
  <si>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</si>
  <si>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</si>
  <si>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</si>
  <si>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</si>
  <si>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</si>
  <si>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</si>
  <si>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</si>
  <si>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</si>
  <si>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</si>
  <si>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</si>
  <si>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</si>
  <si>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</si>
  <si>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</si>
  <si>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</si>
  <si>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</si>
  <si>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</si>
  <si>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</si>
  <si>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</si>
  <si>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</si>
  <si>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</si>
  <si>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</si>
  <si>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</si>
  <si>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</si>
  <si>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</si>
  <si>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</si>
  <si>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</si>
  <si>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</si>
  <si>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</si>
  <si>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</si>
  <si>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</si>
  <si>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</si>
  <si>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</si>
  <si>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</si>
  <si>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</si>
  <si>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</si>
  <si>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</si>
  <si>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</si>
  <si>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</si>
  <si>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</si>
  <si>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</si>
  <si>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</si>
  <si>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</si>
  <si>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</si>
  <si>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</si>
  <si>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</si>
  <si>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</si>
  <si>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</si>
  <si>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</si>
  <si>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</si>
  <si>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</si>
  <si>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</si>
  <si>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</si>
  <si>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</si>
  <si>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</si>
  <si>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</si>
  <si>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</si>
  <si>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</si>
  <si>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</si>
  <si>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</si>
  <si>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</si>
  <si>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</si>
  <si>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</si>
  <si>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</si>
  <si>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</si>
  <si>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</si>
  <si>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</si>
  <si>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</si>
  <si>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</si>
  <si>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</si>
  <si>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</si>
  <si>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</si>
  <si>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</si>
  <si>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</si>
  <si>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</si>
  <si>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</si>
  <si>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</si>
  <si>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</si>
  <si>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</si>
  <si>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</si>
  <si>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</si>
  <si>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</si>
  <si>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</si>
  <si>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</si>
  <si>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</si>
  <si>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</si>
  <si>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</si>
  <si>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</si>
  <si>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</si>
  <si>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</si>
  <si>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</si>
  <si>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</si>
  <si>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</si>
  <si>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</si>
  <si>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</si>
  <si>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</si>
  <si>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</si>
  <si>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</si>
  <si>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</si>
  <si>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</si>
  <si>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</si>
  <si>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</si>
  <si>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</si>
  <si>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</si>
  <si>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</si>
  <si>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</si>
  <si>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</si>
  <si>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</si>
  <si>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</si>
  <si>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</si>
  <si>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</si>
  <si>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</si>
  <si>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</si>
  <si>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</si>
  <si>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</si>
  <si>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</si>
  <si>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</si>
  <si>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</si>
  <si>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</si>
  <si>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</si>
  <si>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</si>
  <si>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</si>
  <si>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</si>
  <si>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</si>
  <si>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</si>
  <si>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</si>
  <si>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</si>
  <si>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</si>
  <si>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</si>
  <si>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</si>
  <si>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</si>
  <si>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</si>
  <si>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</si>
  <si>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</si>
  <si>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</si>
  <si>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</si>
  <si>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</si>
  <si>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</si>
  <si>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</si>
  <si>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</si>
  <si>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</si>
  <si>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</si>
  <si>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</si>
  <si>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</si>
  <si>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</si>
  <si>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</si>
  <si>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</si>
  <si>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</si>
  <si>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</si>
  <si>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</si>
  <si>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</si>
  <si>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</si>
  <si>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</si>
  <si>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</si>
  <si>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</si>
  <si>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</si>
  <si>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</si>
  <si>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</si>
  <si>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</si>
  <si>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</si>
  <si>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</si>
  <si>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</si>
  <si>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</si>
  <si>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</si>
  <si>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</si>
  <si>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</si>
  <si>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</si>
  <si>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</si>
  <si>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</si>
  <si>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</si>
  <si>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</si>
  <si>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</si>
  <si>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</si>
  <si>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</si>
  <si>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</si>
  <si>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</si>
  <si>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</si>
  <si>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</si>
  <si>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</si>
  <si>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</si>
  <si>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</si>
  <si>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</si>
  <si>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</si>
  <si>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</si>
  <si>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</si>
  <si>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</si>
  <si>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</si>
  <si>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</si>
  <si>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</si>
  <si>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</si>
  <si>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</si>
  <si>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</si>
  <si>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</si>
  <si>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</si>
  <si>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</si>
  <si>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</si>
  <si>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</si>
  <si>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</si>
  <si>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</si>
  <si>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</si>
  <si>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</si>
  <si>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</si>
  <si>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</si>
  <si>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</si>
  <si>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</si>
  <si>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</si>
  <si>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</si>
  <si>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</si>
  <si>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</si>
  <si>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</si>
  <si>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</si>
  <si>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</si>
  <si>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</si>
  <si>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</si>
  <si>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</si>
  <si>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</si>
  <si>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</si>
  <si>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</si>
  <si>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</si>
  <si>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</si>
  <si>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</si>
  <si>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</si>
  <si>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</si>
  <si>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</si>
  <si>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</si>
  <si>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</si>
  <si>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</si>
  <si>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</si>
  <si>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</si>
  <si>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</si>
  <si>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</si>
  <si>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</si>
  <si>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</si>
  <si>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</si>
  <si>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</si>
  <si>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</si>
  <si>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</si>
  <si>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</si>
  <si>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</si>
  <si>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</si>
  <si>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</si>
  <si>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</si>
  <si>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</si>
  <si>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</si>
  <si>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</si>
  <si>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</si>
  <si>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</si>
  <si>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</si>
  <si>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</si>
  <si>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</si>
  <si>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</si>
  <si>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</si>
  <si>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</si>
  <si>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</si>
  <si>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</si>
  <si>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</si>
  <si>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</si>
  <si>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</si>
  <si>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</si>
  <si>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</si>
  <si>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</si>
  <si>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</si>
  <si>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</si>
  <si>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</si>
  <si>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</si>
  <si>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</si>
  <si>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</si>
  <si>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</si>
  <si>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</si>
  <si>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</si>
  <si>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</si>
  <si>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</si>
  <si>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</si>
  <si>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</si>
  <si>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</si>
  <si>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</si>
  <si>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</si>
  <si>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</si>
  <si>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</si>
  <si>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</si>
  <si>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</si>
  <si>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</si>
  <si>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</si>
  <si>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</si>
  <si>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</si>
  <si>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</si>
  <si>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</si>
  <si>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</si>
  <si>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</si>
  <si>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</si>
  <si>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</si>
  <si>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</si>
  <si>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</si>
  <si>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</si>
  <si>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</si>
  <si>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</si>
  <si>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</si>
  <si>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</si>
  <si>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</si>
  <si>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</si>
  <si>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</si>
  <si>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</si>
  <si>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</si>
  <si>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</si>
  <si>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</si>
  <si>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</si>
  <si>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</si>
  <si>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</si>
  <si>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</si>
  <si>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</si>
  <si>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</si>
  <si>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</si>
  <si>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</si>
  <si>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</si>
  <si>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</si>
  <si>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</si>
  <si>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</si>
  <si>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</si>
  <si>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</si>
  <si>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</si>
  <si>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</si>
  <si>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</si>
  <si>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</si>
  <si>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</si>
  <si>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</si>
  <si>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</si>
  <si>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</si>
  <si>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</si>
  <si>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</si>
  <si>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</si>
  <si>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</si>
  <si>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</si>
  <si>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</si>
  <si>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</si>
  <si>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</si>
  <si>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</si>
  <si>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</si>
  <si>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</si>
  <si>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</si>
  <si>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</si>
  <si>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</si>
  <si>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</si>
  <si>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</si>
  <si>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</si>
  <si>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</si>
  <si>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</si>
  <si>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</si>
  <si>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</si>
  <si>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</si>
  <si>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</si>
  <si>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</si>
  <si>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</si>
  <si>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</si>
  <si>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</si>
  <si>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</si>
  <si>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</si>
  <si>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</si>
  <si>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</si>
  <si>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</si>
  <si>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</si>
  <si>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</si>
  <si>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</si>
  <si>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</si>
  <si>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</si>
  <si>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</si>
  <si>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</si>
  <si>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</si>
  <si>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</si>
  <si>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</si>
  <si>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</si>
  <si>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</si>
  <si>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</si>
  <si>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</si>
  <si>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</si>
  <si>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</si>
  <si>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</si>
  <si>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</si>
  <si>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</si>
  <si>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</si>
  <si>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</si>
  <si>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</si>
  <si>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</si>
  <si>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</si>
  <si>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</si>
  <si>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</si>
  <si>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</si>
  <si>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</si>
  <si>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</si>
  <si>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</si>
  <si>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</si>
  <si>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</si>
  <si>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</si>
  <si>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</si>
  <si>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</si>
  <si>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</si>
  <si>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</si>
  <si>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</si>
  <si>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</si>
  <si>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</si>
  <si>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</si>
  <si>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</si>
  <si>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</si>
  <si>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</si>
  <si>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</si>
  <si>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</si>
  <si>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</si>
  <si>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</si>
  <si>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</si>
  <si>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</si>
  <si>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</si>
  <si>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</si>
  <si>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</si>
  <si>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</si>
  <si>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</si>
  <si>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</si>
  <si>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</si>
  <si>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</si>
  <si>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</si>
  <si>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</si>
  <si>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</si>
  <si>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</si>
  <si>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</si>
  <si>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</si>
  <si>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</si>
  <si>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</si>
  <si>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</si>
  <si>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</si>
  <si>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</si>
  <si>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</si>
  <si>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</si>
  <si>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</si>
  <si>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</si>
  <si>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</si>
  <si>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</si>
  <si>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</si>
  <si>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</si>
  <si>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</si>
  <si>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</si>
  <si>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</si>
  <si>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</si>
  <si>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</si>
  <si>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</si>
  <si>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</si>
  <si>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</si>
  <si>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</si>
  <si>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</si>
  <si>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</si>
  <si>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</si>
  <si>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</si>
  <si>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</si>
  <si>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</si>
  <si>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</si>
  <si>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</si>
  <si>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</si>
  <si>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</si>
  <si>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</si>
  <si>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</si>
  <si>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</si>
  <si>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</si>
  <si>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</si>
  <si>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</si>
  <si>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</si>
  <si>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</si>
  <si>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</si>
  <si>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</si>
  <si>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</si>
  <si>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</si>
  <si>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</si>
  <si>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</si>
  <si>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</si>
  <si>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</si>
  <si>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</si>
  <si>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</si>
  <si>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</si>
  <si>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</si>
  <si>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</si>
  <si>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</si>
  <si>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</si>
  <si>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</si>
  <si>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</si>
  <si>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</si>
  <si>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</si>
  <si>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</si>
  <si>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</si>
  <si>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</si>
  <si>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</si>
  <si>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</si>
  <si>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</si>
  <si>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</si>
  <si>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</si>
  <si>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</si>
  <si>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</si>
  <si>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</si>
  <si>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</si>
  <si>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</si>
  <si>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</si>
  <si>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</si>
  <si>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</si>
  <si>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</si>
  <si>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</si>
  <si>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</si>
  <si>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</si>
  <si>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</si>
  <si>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</si>
  <si>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</si>
  <si>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</si>
  <si>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</si>
  <si>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</si>
  <si>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</si>
  <si>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</si>
  <si>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</si>
  <si>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</si>
  <si>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</si>
  <si>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</si>
  <si>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</si>
  <si>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</si>
  <si>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</si>
  <si>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</si>
  <si>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</si>
  <si>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</si>
  <si>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</si>
  <si>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</si>
  <si>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</si>
  <si>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</si>
  <si>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</si>
  <si>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</si>
  <si>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</si>
  <si>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</si>
  <si>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</si>
  <si>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</si>
  <si>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</si>
  <si>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</si>
  <si>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</si>
  <si>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</si>
  <si>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</si>
  <si>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</si>
  <si>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</si>
  <si>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</si>
  <si>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</si>
  <si>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</si>
  <si>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</si>
  <si>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</si>
  <si>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</si>
  <si>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</si>
  <si>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</si>
  <si>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</si>
  <si>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</si>
  <si>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</si>
  <si>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</si>
  <si>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</si>
  <si>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</si>
  <si>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</si>
  <si>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</si>
  <si>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</si>
  <si>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</si>
  <si>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</si>
  <si>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</si>
  <si>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</si>
  <si>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</si>
  <si>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</si>
  <si>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</si>
  <si>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</si>
  <si>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</si>
  <si>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</si>
  <si>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</si>
  <si>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</si>
  <si>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</si>
  <si>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</si>
  <si>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</si>
  <si>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</si>
  <si>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</si>
  <si>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</si>
  <si>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</si>
  <si>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</si>
  <si>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</si>
  <si>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</si>
  <si>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</si>
  <si>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</si>
  <si>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</si>
  <si>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</si>
  <si>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</si>
  <si>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</si>
  <si>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</si>
  <si>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</si>
  <si>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</si>
  <si>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</si>
  <si>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</si>
  <si>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</si>
  <si>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</si>
  <si>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</si>
  <si>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</si>
  <si>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</si>
  <si>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</si>
  <si>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</si>
  <si>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</si>
  <si>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</si>
  <si>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</si>
  <si>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</si>
  <si>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</si>
  <si>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</si>
  <si>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</si>
  <si>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</si>
  <si>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</si>
  <si>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</si>
  <si>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</si>
  <si>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</si>
  <si>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</si>
  <si>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</si>
  <si>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</si>
  <si>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</si>
  <si>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</si>
  <si>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</si>
  <si>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</si>
  <si>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</si>
  <si>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</si>
  <si>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</si>
  <si>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</si>
  <si>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</si>
  <si>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</si>
  <si>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</si>
  <si>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</si>
  <si>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</si>
  <si>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</si>
  <si>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</si>
  <si>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</si>
  <si>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</si>
  <si>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</si>
  <si>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</si>
  <si>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</si>
  <si>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</si>
  <si>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</si>
  <si>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</si>
  <si>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</si>
  <si>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</si>
  <si>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</si>
  <si>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</si>
  <si>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</si>
  <si>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</si>
  <si>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</si>
  <si>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</si>
  <si>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</si>
  <si>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</si>
  <si>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</si>
  <si>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</si>
  <si>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</si>
  <si>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</si>
  <si>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</si>
  <si>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</si>
  <si>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</si>
  <si>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</si>
  <si>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</si>
  <si>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</si>
  <si>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</si>
  <si>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</si>
  <si>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</si>
  <si>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</si>
  <si>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</si>
  <si>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</si>
  <si>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</si>
  <si>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</si>
  <si>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</si>
  <si>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</si>
  <si>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</si>
  <si>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</si>
  <si>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</si>
  <si>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</si>
  <si>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</si>
  <si>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</si>
  <si>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</si>
  <si>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</si>
  <si>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</si>
  <si>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</si>
  <si>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</si>
  <si>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</si>
  <si>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</si>
  <si>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</si>
  <si>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</si>
  <si>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</si>
  <si>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</si>
  <si>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</si>
  <si>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</si>
  <si>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</si>
  <si>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</si>
  <si>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</si>
  <si>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</si>
  <si>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</si>
  <si>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</si>
  <si>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</si>
  <si>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</si>
  <si>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</si>
  <si>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</si>
  <si>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</si>
  <si>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</si>
  <si>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</si>
  <si>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</si>
  <si>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</si>
  <si>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</si>
  <si>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</si>
  <si>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</si>
  <si>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</si>
  <si>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</si>
  <si>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</si>
  <si>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</si>
  <si>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</si>
  <si>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</si>
  <si>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</si>
  <si>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</si>
  <si>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</si>
  <si>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</si>
  <si>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</si>
  <si>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</si>
  <si>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</si>
  <si>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</si>
  <si>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</si>
  <si>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</si>
  <si>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</si>
  <si>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</si>
  <si>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</si>
  <si>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</si>
  <si>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</si>
  <si>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</si>
  <si>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</si>
  <si>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</si>
  <si>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</si>
  <si>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</si>
  <si>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</si>
  <si>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</si>
  <si>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</si>
  <si>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</si>
  <si>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</si>
  <si>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</si>
  <si>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</si>
  <si>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</si>
  <si>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</si>
  <si>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</si>
  <si>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</si>
  <si>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</si>
  <si>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</si>
  <si>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</si>
  <si>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</si>
  <si>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</si>
  <si>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</si>
  <si>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</si>
  <si>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</si>
  <si>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</si>
  <si>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</si>
  <si>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</si>
  <si>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</si>
  <si>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</si>
  <si>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</si>
  <si>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</si>
  <si>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</si>
  <si>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</si>
  <si>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</si>
  <si>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</si>
  <si>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</si>
  <si>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</si>
  <si>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</si>
  <si>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</si>
  <si>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</si>
  <si>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</si>
  <si>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</si>
  <si>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</si>
  <si>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</si>
  <si>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</si>
  <si>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</si>
  <si>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</si>
  <si>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</si>
  <si>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</si>
  <si>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</si>
  <si>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</si>
  <si>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</si>
  <si>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</si>
  <si>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</si>
  <si>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</si>
  <si>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</si>
  <si>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</si>
  <si>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</si>
  <si>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</si>
  <si>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</si>
  <si>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</si>
  <si>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</si>
  <si>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</si>
  <si>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</si>
  <si>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</si>
  <si>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</si>
  <si>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</si>
  <si>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</si>
  <si>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</si>
  <si>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</si>
  <si>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</si>
  <si>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</si>
  <si>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</si>
  <si>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</si>
  <si>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</si>
  <si>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</si>
  <si>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</si>
  <si>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</si>
  <si>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</si>
  <si>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</si>
  <si>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</si>
  <si>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</si>
  <si>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</si>
  <si>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</si>
  <si>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</si>
  <si>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</si>
  <si>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</si>
  <si>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</si>
  <si>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</si>
  <si>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</si>
  <si>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</si>
  <si>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</si>
  <si>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</si>
  <si>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</si>
  <si>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</si>
  <si>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</si>
  <si>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</si>
  <si>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</si>
  <si>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</si>
  <si>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</si>
  <si>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</si>
  <si>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</si>
  <si>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</si>
  <si>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</si>
  <si>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</si>
  <si>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</si>
  <si>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</si>
  <si>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</si>
  <si>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</si>
  <si>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</si>
  <si>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</si>
  <si>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</si>
  <si>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</si>
  <si>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</si>
  <si>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</si>
  <si>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</si>
  <si>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</si>
  <si>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</si>
  <si>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</si>
  <si>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</si>
  <si>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</si>
  <si>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</si>
  <si>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</si>
  <si>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</si>
  <si>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</si>
  <si>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</si>
  <si>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</si>
  <si>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</si>
  <si>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</si>
  <si>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</si>
  <si>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</si>
  <si>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</si>
  <si>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</si>
  <si>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</si>
  <si>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</si>
  <si>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</si>
  <si>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</si>
  <si>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</si>
  <si>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</si>
  <si>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</si>
  <si>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</si>
  <si>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</si>
  <si>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</si>
  <si>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</si>
  <si>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</si>
  <si>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</si>
  <si>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</si>
  <si>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</si>
  <si>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</si>
  <si>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</si>
  <si>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</si>
  <si>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</si>
  <si>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</si>
  <si>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</si>
  <si>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</si>
  <si>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</si>
  <si>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</si>
  <si>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</si>
  <si>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</si>
  <si>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</si>
  <si>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</si>
  <si>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</si>
  <si>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</si>
  <si>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</si>
  <si>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</si>
  <si>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</si>
  <si>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</si>
  <si>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</si>
  <si>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</si>
  <si>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</si>
  <si>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</si>
  <si>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</si>
  <si>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</si>
  <si>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</si>
  <si>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</si>
  <si>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</si>
  <si>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</si>
  <si>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</si>
  <si>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</si>
  <si>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</si>
  <si>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</si>
  <si>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</si>
  <si>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</si>
  <si>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</si>
  <si>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</si>
  <si>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</si>
  <si>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</si>
  <si>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</si>
  <si>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</si>
  <si>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</si>
  <si>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</si>
  <si>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</si>
  <si>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</si>
  <si>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</si>
  <si>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</si>
  <si>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</si>
  <si>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</si>
  <si>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</si>
  <si>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</si>
  <si>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</si>
  <si>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</si>
  <si>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</si>
  <si>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</si>
  <si>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</si>
  <si>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</si>
  <si>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</si>
  <si>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</si>
  <si>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</si>
  <si>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</si>
  <si>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</si>
  <si>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</si>
  <si>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</si>
  <si>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</si>
  <si>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</si>
  <si>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</si>
  <si>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</si>
  <si>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</si>
  <si>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</si>
  <si>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</si>
  <si>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</si>
  <si>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</si>
  <si>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</si>
  <si>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</si>
  <si>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</si>
  <si>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</si>
  <si>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</si>
  <si>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</si>
  <si>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</si>
  <si>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</si>
  <si>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</si>
  <si>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</si>
  <si>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</si>
  <si>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</si>
  <si>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</si>
  <si>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</si>
  <si>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</si>
  <si>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</si>
  <si>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</si>
  <si>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</si>
  <si>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</si>
  <si>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</si>
  <si>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</si>
  <si>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</si>
  <si>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</si>
  <si>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</si>
  <si>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</si>
  <si>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</si>
  <si>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</si>
  <si>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</si>
  <si>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</si>
  <si>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</si>
  <si>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</si>
  <si>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</si>
  <si>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</si>
  <si>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</si>
  <si>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</si>
  <si>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</si>
  <si>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</si>
  <si>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</si>
  <si>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</si>
  <si>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</si>
  <si>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</si>
  <si>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</si>
  <si>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</si>
  <si>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</si>
  <si>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</si>
  <si>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</si>
  <si>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</si>
  <si>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</si>
  <si>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</si>
  <si>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</si>
  <si>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</si>
  <si>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</si>
  <si>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</si>
  <si>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</si>
  <si>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</si>
  <si>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</si>
  <si>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</si>
  <si>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</si>
  <si>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</si>
  <si>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</si>
  <si>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</si>
  <si>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</si>
  <si>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</si>
  <si>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</si>
  <si>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</si>
  <si>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</si>
  <si>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</si>
  <si>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</si>
  <si>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</si>
  <si>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</si>
  <si>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</si>
  <si>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</si>
  <si>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</si>
  <si>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</si>
  <si>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</si>
  <si>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</si>
  <si>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</si>
  <si>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</si>
  <si>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</si>
  <si>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</si>
  <si>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</si>
  <si>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</si>
  <si>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</si>
  <si>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</si>
  <si>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</si>
  <si>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</si>
  <si>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</si>
  <si>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</si>
  <si>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</si>
  <si>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</si>
  <si>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</si>
  <si>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</si>
  <si>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</si>
  <si>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</si>
  <si>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</si>
  <si>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</si>
  <si>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</si>
  <si>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</si>
  <si>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</si>
  <si>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</si>
  <si>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</si>
  <si>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</si>
  <si>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</si>
  <si>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</si>
  <si>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</si>
  <si>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</si>
  <si>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</si>
  <si>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</si>
  <si>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</si>
  <si>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</si>
  <si>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</si>
  <si>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</si>
  <si>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</si>
  <si>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</si>
  <si>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</si>
  <si>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</si>
  <si>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</si>
  <si>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</si>
  <si>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</si>
  <si>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</si>
  <si>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</si>
  <si>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</si>
  <si>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</si>
  <si>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</si>
  <si>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</si>
  <si>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</si>
  <si>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</si>
  <si>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</si>
  <si>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</si>
  <si>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</si>
  <si>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</si>
  <si>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</si>
  <si>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</si>
  <si>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</si>
  <si>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</si>
  <si>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</si>
  <si>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</si>
  <si>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</si>
  <si>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</si>
  <si>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</si>
  <si>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</si>
  <si>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</si>
  <si>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</si>
  <si>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</si>
  <si>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</si>
  <si>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</si>
  <si>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</si>
  <si>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</si>
  <si>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</si>
  <si>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</si>
  <si>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</si>
  <si>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</si>
  <si>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</si>
  <si>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</si>
  <si>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</si>
  <si>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</si>
  <si>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</si>
  <si>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</si>
  <si>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</si>
  <si>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</si>
  <si>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</si>
  <si>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</si>
  <si>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</si>
  <si>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</si>
  <si>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</si>
  <si>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</si>
  <si>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</si>
  <si>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</si>
  <si>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</si>
  <si>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</si>
  <si>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</si>
  <si>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</si>
  <si>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</si>
  <si>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</si>
  <si>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</si>
  <si>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</si>
  <si>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</si>
  <si>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</si>
  <si>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</si>
  <si>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</si>
  <si>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</si>
  <si>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</si>
  <si>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</si>
  <si>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</si>
  <si>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</si>
  <si>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</si>
  <si>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</si>
  <si>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</si>
  <si>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</si>
  <si>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</si>
  <si>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</si>
  <si>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</si>
  <si>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</si>
  <si>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</si>
  <si>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</si>
  <si>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</si>
  <si>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</si>
  <si>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</si>
  <si>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</si>
  <si>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</si>
  <si>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</si>
  <si>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</si>
  <si>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</si>
  <si>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</si>
  <si>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</si>
  <si>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</si>
  <si>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</si>
  <si>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</si>
  <si>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</si>
  <si>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</si>
  <si>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</si>
  <si>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</si>
  <si>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</si>
  <si>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</si>
  <si>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</si>
  <si>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</si>
  <si>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</si>
  <si>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</si>
  <si>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</si>
  <si>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</si>
  <si>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</si>
  <si>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</si>
  <si>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</si>
  <si>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</si>
  <si>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</si>
  <si>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</si>
  <si>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</si>
  <si>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</si>
  <si>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</si>
  <si>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</si>
  <si>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</si>
  <si>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</si>
  <si>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</si>
  <si>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</si>
  <si>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</si>
  <si>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</si>
  <si>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</si>
  <si>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</si>
  <si>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</si>
  <si>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</si>
  <si>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</si>
  <si>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</si>
  <si>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</si>
  <si>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</si>
  <si>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</si>
  <si>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</si>
  <si>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</si>
  <si>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</si>
  <si>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</si>
  <si>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</si>
  <si>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</si>
  <si>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</si>
  <si>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</si>
  <si>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</si>
  <si>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</si>
  <si>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</si>
  <si>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</si>
  <si>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</si>
  <si>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</si>
  <si>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</si>
  <si>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</si>
  <si>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</si>
  <si>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</si>
  <si>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</si>
  <si>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</si>
  <si>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</si>
  <si>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</si>
  <si>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</si>
  <si>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</si>
  <si>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</si>
  <si>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</si>
  <si>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</si>
  <si>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</si>
  <si>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</si>
  <si>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</si>
  <si>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</si>
  <si>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</si>
  <si>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</si>
  <si>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</si>
  <si>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</si>
  <si>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</si>
  <si>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</si>
  <si>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</si>
  <si>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</si>
  <si>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</si>
  <si>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</si>
  <si>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</si>
  <si>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</si>
  <si>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</si>
  <si>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</si>
  <si>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</si>
  <si>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</si>
  <si>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</si>
  <si>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</si>
  <si>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</si>
  <si>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</si>
  <si>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</si>
  <si>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</si>
  <si>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</si>
  <si>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</si>
  <si>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</si>
  <si>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</si>
  <si>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</si>
  <si>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</si>
  <si>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</si>
  <si>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</si>
  <si>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</si>
  <si>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</si>
  <si>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</si>
  <si>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</si>
  <si>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</si>
  <si>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</si>
  <si>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</si>
  <si>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</si>
  <si>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</si>
  <si>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</si>
  <si>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</si>
  <si>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</si>
  <si>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</si>
  <si>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</si>
  <si>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</si>
  <si>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</si>
  <si>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</si>
  <si>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</si>
  <si>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</si>
  <si>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</si>
  <si>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</si>
  <si>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</si>
  <si>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</si>
  <si>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</si>
  <si>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</si>
  <si>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</si>
  <si>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</si>
  <si>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</si>
  <si>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</si>
  <si>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</si>
  <si>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</si>
  <si>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</si>
  <si>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</si>
  <si>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</si>
  <si>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</si>
  <si>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</si>
  <si>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</si>
  <si>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</si>
  <si>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</si>
  <si>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</si>
  <si>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</si>
  <si>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</si>
  <si>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</si>
  <si>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</si>
  <si>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</si>
  <si>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</si>
  <si>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</si>
  <si>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</si>
  <si>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</si>
  <si>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</si>
  <si>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</si>
  <si>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</si>
  <si>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</si>
  <si>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</si>
  <si>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</si>
  <si>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</si>
  <si>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</si>
  <si>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</si>
  <si>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</si>
  <si>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</si>
  <si>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</si>
  <si>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</si>
  <si>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</si>
  <si>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</si>
  <si>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</si>
  <si>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</si>
  <si>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</si>
  <si>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</si>
  <si>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</si>
  <si>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</si>
  <si>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</si>
  <si>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</si>
  <si>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</si>
  <si>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</si>
  <si>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</si>
  <si>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</si>
  <si>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</si>
  <si>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</si>
  <si>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</si>
  <si>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</si>
  <si>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</si>
  <si>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</si>
  <si>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</si>
  <si>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</si>
  <si>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</si>
  <si>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</si>
  <si>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</si>
  <si>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</si>
  <si>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</si>
  <si>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</si>
  <si>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</si>
  <si>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</si>
  <si>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</si>
  <si>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</si>
  <si>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</si>
  <si>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</si>
  <si>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</si>
  <si>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</si>
  <si>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</si>
  <si>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</si>
  <si>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</si>
  <si>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</si>
  <si>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</si>
  <si>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</si>
  <si>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</si>
  <si>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</si>
  <si>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</si>
  <si>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</si>
  <si>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</si>
  <si>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</si>
  <si>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</si>
  <si>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</si>
  <si>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</si>
  <si>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</si>
  <si>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</si>
  <si>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</si>
  <si>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</si>
  <si>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</si>
  <si>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</si>
  <si>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</si>
  <si>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</si>
  <si>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</si>
  <si>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</si>
  <si>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</si>
  <si>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</si>
  <si>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</si>
  <si>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</si>
  <si>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</si>
  <si>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</si>
  <si>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</si>
  <si>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</si>
  <si>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</si>
  <si>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</si>
  <si>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</si>
  <si>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</si>
  <si>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</si>
  <si>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</si>
  <si>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</si>
  <si>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</si>
  <si>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</si>
  <si>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</si>
  <si>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</si>
  <si>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</si>
  <si>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</si>
  <si>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</si>
  <si>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</si>
  <si>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</si>
  <si>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</si>
  <si>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</si>
  <si>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</si>
  <si>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</si>
  <si>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</si>
  <si>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</si>
  <si>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</si>
  <si>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</si>
  <si>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</si>
  <si>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</si>
  <si>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</si>
  <si>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</si>
  <si>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</si>
  <si>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</si>
  <si>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</si>
  <si>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</si>
  <si>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</si>
  <si>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</si>
  <si>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</si>
  <si>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</si>
  <si>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</si>
  <si>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</si>
  <si>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</si>
  <si>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</si>
  <si>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</si>
  <si>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</si>
  <si>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</si>
  <si>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</si>
  <si>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</si>
  <si>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</si>
  <si>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</si>
  <si>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</si>
  <si>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</si>
  <si>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</si>
  <si>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</si>
  <si>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</si>
  <si>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</si>
  <si>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</si>
  <si>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</si>
  <si>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</si>
  <si>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</si>
  <si>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</si>
  <si>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</si>
  <si>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</si>
  <si>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</si>
  <si>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</si>
  <si>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</si>
  <si>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</si>
  <si>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</si>
  <si>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</si>
  <si>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</si>
  <si>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</si>
  <si>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</si>
  <si>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</si>
  <si>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</si>
  <si>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</si>
  <si>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</si>
  <si>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</si>
  <si>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</si>
  <si>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</si>
  <si>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</si>
  <si>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</si>
  <si>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</si>
  <si>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</si>
  <si>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</si>
  <si>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</si>
  <si>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</si>
  <si>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</si>
  <si>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</si>
  <si>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</si>
  <si>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</si>
  <si>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</si>
  <si>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</si>
  <si>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</si>
  <si>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</si>
  <si>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</si>
  <si>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</si>
  <si>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</si>
  <si>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</si>
  <si>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</si>
  <si>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</si>
  <si>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</si>
  <si>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</si>
  <si>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</si>
  <si>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</si>
  <si>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</si>
  <si>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</si>
  <si>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</si>
  <si>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</si>
  <si>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</si>
  <si>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</si>
  <si>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</si>
  <si>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</si>
  <si>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</si>
  <si>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</si>
  <si>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</si>
  <si>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</si>
  <si>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</si>
  <si>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</si>
  <si>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</si>
  <si>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</si>
  <si>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</si>
  <si>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</si>
  <si>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</si>
  <si>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</si>
  <si>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</si>
  <si>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</si>
  <si>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</si>
  <si>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</si>
  <si>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</si>
  <si>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</si>
  <si>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</si>
  <si>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</si>
  <si>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</si>
  <si>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</si>
  <si>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</si>
  <si>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</si>
  <si>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</si>
  <si>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</si>
  <si>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</si>
  <si>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</si>
  <si>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</si>
  <si>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</si>
  <si>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</si>
  <si>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</si>
  <si>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</si>
  <si>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</si>
  <si>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</si>
  <si>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</si>
  <si>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</si>
  <si>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</si>
  <si>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</si>
  <si>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</si>
  <si>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</si>
  <si>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</si>
  <si>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</si>
  <si>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</si>
  <si>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</si>
  <si>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</si>
  <si>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</si>
  <si>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</si>
  <si>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</si>
  <si>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</si>
  <si>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</si>
  <si>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</si>
  <si>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</si>
  <si>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</si>
  <si>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</si>
  <si>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</si>
  <si>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</si>
  <si>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</si>
  <si>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</si>
  <si>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</si>
  <si>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</si>
  <si>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</si>
  <si>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</si>
  <si>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</si>
  <si>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</si>
  <si>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</si>
  <si>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</si>
  <si>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</si>
  <si>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</si>
  <si>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</si>
  <si>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</si>
  <si>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</si>
  <si>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</si>
  <si>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</si>
  <si>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</si>
  <si>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</si>
  <si>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</si>
  <si>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</si>
  <si>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</si>
  <si>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</si>
  <si>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</si>
  <si>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</si>
  <si>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</si>
  <si>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</si>
  <si>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</si>
  <si>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</si>
  <si>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</si>
  <si>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</si>
  <si>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</si>
  <si>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</si>
  <si>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</si>
  <si>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</si>
  <si>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</si>
  <si>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</si>
  <si>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</si>
  <si>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</si>
  <si>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</si>
  <si>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</si>
  <si>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</si>
  <si>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</si>
  <si>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</si>
  <si>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</si>
  <si>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</si>
  <si>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</si>
  <si>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</si>
  <si>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</si>
  <si>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</si>
  <si>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</si>
  <si>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</si>
  <si>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</si>
  <si>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</si>
  <si>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</si>
  <si>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</si>
  <si>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</si>
  <si>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</si>
  <si>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</si>
  <si>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</si>
  <si>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</si>
  <si>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</si>
  <si>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</si>
  <si>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</si>
  <si>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</si>
  <si>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</si>
  <si>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</si>
  <si>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</si>
  <si>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</si>
  <si>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</si>
  <si>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</si>
  <si>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</si>
  <si>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</si>
  <si>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</si>
  <si>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</si>
  <si>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</si>
  <si>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</si>
  <si>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</si>
  <si>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</si>
  <si>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</si>
  <si>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</si>
  <si>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</si>
  <si>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</si>
  <si>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</si>
  <si>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</si>
  <si>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</si>
  <si>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</si>
  <si>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</si>
  <si>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</si>
  <si>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</si>
  <si>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</si>
  <si>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</si>
  <si>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</si>
  <si>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</si>
  <si>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</si>
  <si>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</si>
  <si>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</si>
  <si>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</si>
  <si>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</si>
  <si>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</si>
  <si>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</si>
  <si>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</si>
  <si>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</si>
  <si>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</si>
  <si>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</si>
  <si>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</si>
  <si>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</si>
  <si>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</si>
  <si>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</si>
  <si>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</si>
  <si>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</si>
  <si>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</si>
  <si>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</si>
  <si>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</si>
  <si>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</si>
  <si>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</si>
  <si>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</si>
  <si>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</si>
  <si>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</si>
  <si>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</si>
  <si>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</si>
  <si>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</si>
  <si>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</si>
  <si>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</si>
  <si>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</si>
  <si>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</si>
  <si>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</si>
  <si>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</si>
  <si>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</si>
  <si>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</si>
  <si>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</si>
  <si>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</si>
  <si>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</si>
  <si>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</si>
  <si>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</si>
  <si>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</si>
  <si>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</si>
  <si>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</si>
  <si>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</si>
  <si>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</si>
  <si>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</si>
  <si>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</si>
  <si>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</si>
  <si>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</si>
  <si>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</si>
  <si>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</si>
  <si>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</si>
  <si>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</si>
  <si>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</si>
  <si>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</si>
  <si>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</si>
  <si>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</si>
  <si>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</si>
  <si>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</si>
  <si>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</si>
  <si>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</si>
  <si>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</si>
  <si>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</si>
  <si>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</si>
  <si>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</si>
  <si>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</si>
  <si>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</si>
  <si>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</si>
  <si>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</si>
  <si>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</si>
  <si>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</si>
  <si>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</si>
  <si>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</si>
  <si>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</si>
  <si>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</si>
  <si>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</si>
  <si>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</si>
  <si>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</si>
  <si>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</si>
  <si>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</si>
  <si>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</si>
  <si>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</si>
  <si>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</si>
  <si>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</si>
  <si>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</si>
  <si>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</si>
  <si>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</si>
  <si>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</si>
  <si>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</si>
  <si>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</si>
  <si>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</si>
  <si>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</si>
  <si>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</si>
  <si>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</si>
  <si>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</si>
  <si>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</si>
  <si>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</si>
  <si>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</si>
  <si>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</si>
  <si>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</si>
  <si>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</si>
  <si>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</si>
  <si>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</si>
  <si>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</si>
  <si>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</si>
  <si>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</si>
  <si>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</si>
  <si>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</si>
  <si>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</si>
  <si>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</si>
  <si>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</si>
  <si>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</si>
  <si>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</si>
  <si>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</si>
  <si>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</si>
  <si>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</si>
  <si>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</si>
  <si>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</si>
  <si>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</si>
  <si>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</si>
  <si>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</si>
  <si>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</si>
  <si>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</si>
  <si>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</si>
  <si>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</si>
  <si>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</si>
  <si>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</si>
  <si>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</si>
  <si>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</si>
  <si>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</si>
  <si>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</si>
  <si>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</si>
  <si>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</si>
  <si>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</si>
  <si>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</si>
  <si>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</si>
  <si>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</si>
  <si>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</si>
  <si>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</si>
  <si>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</si>
  <si>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</si>
  <si>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</si>
  <si>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</si>
  <si>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</si>
  <si>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</si>
  <si>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</si>
  <si>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</si>
  <si>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</si>
  <si>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</si>
  <si>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</si>
  <si>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</si>
  <si>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</si>
  <si>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</si>
  <si>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</si>
  <si>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</si>
  <si>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</si>
  <si>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</si>
  <si>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</si>
  <si>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</si>
  <si>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</si>
  <si>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</si>
  <si>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</si>
  <si>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</si>
  <si>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</si>
  <si>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</si>
  <si>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</si>
  <si>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</si>
  <si>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</si>
  <si>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</si>
  <si>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</si>
  <si>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</si>
  <si>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</si>
  <si>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</si>
  <si>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</si>
  <si>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</si>
  <si>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</si>
  <si>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</si>
  <si>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</si>
  <si>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</si>
  <si>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</si>
  <si>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</si>
  <si>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</si>
  <si>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</si>
  <si>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</si>
  <si>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</si>
  <si>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</si>
  <si>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</si>
  <si>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</si>
  <si>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</si>
  <si>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</si>
  <si>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</si>
  <si>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</si>
  <si>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</si>
  <si>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</si>
  <si>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</si>
  <si>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</si>
  <si>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</si>
  <si>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</si>
  <si>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</si>
  <si>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</si>
  <si>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</si>
  <si>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</si>
  <si>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</si>
  <si>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</si>
  <si>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</si>
  <si>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</si>
  <si>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</si>
  <si>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</si>
  <si>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</si>
  <si>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</si>
  <si>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</si>
  <si>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</si>
  <si>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</si>
  <si>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</si>
  <si>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</si>
  <si>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</si>
  <si>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</si>
  <si>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</si>
  <si>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</si>
  <si>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</si>
  <si>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</si>
  <si>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</si>
  <si>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</si>
  <si>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</si>
  <si>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</si>
  <si>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</si>
  <si>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</si>
  <si>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</si>
  <si>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</si>
  <si>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</si>
  <si>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</si>
  <si>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</si>
  <si>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</si>
  <si>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</si>
  <si>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</si>
  <si>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</si>
  <si>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</si>
  <si>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</si>
  <si>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</si>
  <si>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</si>
  <si>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</si>
  <si>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</si>
  <si>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</si>
  <si>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</si>
  <si>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</si>
  <si>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</si>
  <si>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</si>
  <si>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</si>
  <si>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</si>
  <si>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</si>
  <si>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</si>
  <si>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</si>
  <si>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</si>
  <si>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</si>
  <si>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</si>
  <si>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</si>
  <si>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</si>
  <si>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</si>
  <si>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</si>
  <si>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</si>
  <si>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</si>
  <si>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</si>
  <si>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</si>
  <si>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</si>
  <si>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</si>
  <si>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</si>
  <si>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</si>
  <si>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</si>
  <si>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</si>
  <si>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</si>
  <si>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</si>
  <si>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</si>
  <si>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</si>
  <si>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</si>
  <si>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</si>
  <si>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</si>
  <si>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</si>
  <si>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</si>
  <si>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</si>
  <si>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</si>
  <si>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</si>
  <si>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</si>
  <si>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</si>
  <si>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</si>
  <si>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</si>
  <si>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</si>
  <si>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</si>
  <si>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</si>
  <si>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</si>
  <si>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</si>
  <si>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</si>
  <si>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</si>
  <si>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</si>
  <si>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</si>
  <si>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</si>
  <si>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</si>
  <si>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</si>
  <si>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</si>
  <si>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</si>
  <si>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</si>
  <si>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</si>
  <si>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</si>
  <si>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</si>
  <si>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</si>
  <si>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</si>
  <si>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</si>
  <si>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</si>
  <si>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</si>
  <si>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</si>
  <si>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</si>
  <si>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</si>
  <si>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</si>
  <si>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</si>
  <si>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</si>
  <si>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</si>
  <si>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</si>
  <si>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</si>
  <si>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</si>
  <si>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</si>
  <si>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</si>
  <si>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</si>
  <si>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</si>
  <si>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</si>
  <si>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</si>
  <si>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</si>
  <si>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</si>
  <si>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</si>
  <si>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</si>
  <si>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</si>
  <si>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</si>
  <si>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</si>
  <si>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</si>
  <si>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</si>
  <si>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</si>
  <si>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</si>
  <si>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</si>
  <si>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</si>
  <si>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</si>
  <si>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</si>
  <si>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</si>
  <si>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</si>
  <si>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</si>
  <si>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</si>
  <si>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</si>
  <si>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</si>
  <si>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</si>
  <si>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</si>
  <si>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</si>
  <si>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</si>
  <si>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</si>
  <si>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</si>
  <si>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</si>
  <si>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</si>
  <si>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</si>
  <si>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</si>
  <si>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</si>
  <si>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</si>
  <si>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</si>
  <si>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</si>
  <si>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</si>
  <si>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</si>
  <si>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</si>
  <si>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</si>
  <si>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</si>
  <si>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</si>
  <si>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</si>
  <si>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</si>
  <si>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</si>
  <si>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</si>
  <si>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</si>
  <si>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</si>
  <si>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</si>
  <si>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</si>
  <si>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</si>
  <si>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</si>
  <si>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</si>
  <si>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</si>
  <si>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</si>
  <si>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</si>
  <si>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</si>
  <si>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</si>
  <si>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</si>
  <si>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</si>
  <si>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</si>
  <si>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</si>
  <si>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</si>
  <si>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</si>
  <si>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</si>
  <si>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</si>
  <si>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</si>
  <si>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</si>
  <si>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</si>
  <si>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</si>
  <si>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</si>
  <si>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</si>
  <si>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</si>
  <si>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</si>
  <si>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</si>
  <si>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</si>
  <si>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</si>
  <si>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</si>
  <si>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</si>
  <si>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</si>
  <si>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</si>
  <si>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</si>
  <si>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</si>
  <si>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</si>
  <si>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</si>
  <si>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</si>
  <si>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</si>
  <si>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</si>
  <si>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</si>
  <si>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</si>
  <si>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</si>
  <si>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</si>
  <si>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</si>
  <si>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</si>
  <si>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</si>
  <si>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</si>
  <si>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</si>
  <si>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</si>
  <si>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</si>
  <si>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</si>
  <si>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</si>
  <si>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</si>
  <si>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</si>
  <si>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</si>
  <si>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</si>
  <si>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</si>
  <si>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</si>
  <si>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</si>
  <si>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</si>
  <si>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</si>
  <si>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</si>
  <si>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</si>
  <si>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</si>
  <si>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</si>
  <si>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</si>
  <si>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</si>
  <si>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</si>
  <si>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</si>
  <si>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</si>
  <si>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</si>
  <si>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</si>
  <si>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</si>
  <si>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</si>
  <si>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</si>
  <si>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</si>
  <si>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</si>
  <si>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</si>
  <si>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</si>
  <si>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</si>
  <si>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</si>
  <si>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</si>
  <si>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</si>
  <si>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</si>
  <si>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</si>
  <si>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</si>
  <si>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</si>
  <si>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</si>
  <si>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</si>
  <si>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</si>
  <si>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</si>
  <si>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</si>
  <si>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</si>
  <si>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</si>
  <si>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</si>
  <si>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</si>
  <si>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</si>
  <si>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</si>
  <si>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</si>
  <si>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</si>
  <si>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</si>
  <si>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</si>
  <si>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</si>
  <si>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</si>
  <si>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</si>
  <si>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</si>
  <si>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</si>
  <si>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</si>
  <si>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</si>
  <si>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</si>
  <si>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</si>
  <si>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</si>
  <si>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</si>
  <si>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</si>
  <si>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</si>
  <si>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</si>
  <si>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</si>
  <si>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</si>
  <si>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</si>
  <si>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</si>
  <si>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</si>
  <si>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</si>
  <si>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</si>
  <si>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</si>
  <si>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</si>
  <si>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</si>
  <si>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</si>
  <si>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</si>
  <si>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</si>
  <si>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</si>
  <si>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</si>
  <si>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</si>
  <si>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</si>
  <si>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</si>
  <si>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</si>
  <si>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</si>
  <si>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</si>
  <si>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</si>
  <si>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</si>
  <si>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</si>
  <si>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</si>
  <si>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</si>
  <si>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</si>
  <si>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</si>
  <si>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</si>
  <si>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</si>
  <si>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</si>
  <si>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</si>
  <si>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</si>
  <si>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</si>
  <si>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</si>
  <si>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</si>
  <si>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</si>
  <si>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</si>
  <si>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</si>
  <si>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</si>
  <si>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</si>
  <si>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</si>
  <si>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</si>
  <si>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</si>
  <si>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</si>
  <si>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</si>
  <si>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</si>
  <si>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</si>
  <si>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</si>
  <si>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</si>
  <si>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</si>
  <si>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</si>
  <si>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</si>
  <si>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</si>
  <si>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</si>
  <si>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</si>
  <si>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</si>
  <si>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</si>
  <si>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</si>
  <si>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</si>
  <si>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</si>
  <si>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</si>
  <si>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</si>
  <si>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</si>
  <si>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</si>
  <si>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</si>
  <si>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</si>
  <si>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</si>
  <si>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</si>
  <si>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</si>
  <si>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</si>
  <si>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</si>
  <si>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</si>
  <si>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</si>
  <si>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</si>
  <si>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</si>
  <si>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</si>
  <si>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</si>
  <si>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</si>
  <si>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</si>
  <si>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</si>
  <si>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</si>
  <si>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</si>
  <si>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</si>
  <si>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</si>
  <si>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</si>
  <si>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</si>
  <si>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</si>
  <si>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</si>
  <si>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</si>
  <si>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</si>
  <si>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</si>
  <si>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</si>
  <si>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</si>
  <si>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</si>
  <si>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</si>
  <si>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</si>
  <si>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</si>
  <si>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</si>
  <si>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</si>
  <si>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</si>
  <si>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</si>
  <si>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</si>
  <si>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</si>
  <si>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</si>
  <si>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</si>
  <si>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</si>
  <si>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</si>
  <si>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</si>
  <si>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</si>
  <si>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</si>
  <si>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</si>
  <si>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</si>
  <si>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</si>
  <si>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</si>
  <si>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</si>
  <si>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</si>
  <si>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</si>
  <si>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</si>
  <si>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</si>
  <si>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</si>
  <si>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</si>
  <si>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</si>
  <si>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</si>
  <si>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</si>
  <si>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</si>
  <si>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</si>
  <si>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</si>
  <si>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</si>
  <si>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</si>
  <si>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</si>
  <si>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</si>
  <si>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</si>
  <si>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</si>
  <si>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</si>
  <si>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</si>
  <si>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</si>
  <si>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</si>
  <si>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</si>
  <si>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</si>
  <si>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</si>
  <si>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</si>
  <si>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</si>
  <si>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</si>
  <si>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</si>
  <si>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</si>
  <si>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</si>
  <si>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</si>
  <si>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</si>
  <si>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</si>
  <si>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</si>
  <si>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</si>
  <si>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</si>
  <si>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</si>
  <si>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</si>
  <si>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</si>
  <si>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</si>
  <si>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</si>
  <si>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</si>
  <si>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</si>
  <si>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</si>
  <si>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</si>
  <si>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</si>
  <si>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</si>
  <si>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</si>
  <si>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</si>
  <si>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</si>
  <si>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</si>
  <si>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</si>
  <si>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</si>
  <si>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</si>
  <si>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</si>
  <si>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</si>
  <si>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</si>
  <si>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</si>
  <si>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</si>
  <si>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</si>
  <si>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</si>
  <si>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</si>
  <si>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</si>
  <si>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</si>
  <si>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</si>
  <si>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</si>
  <si>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</si>
  <si>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</si>
  <si>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</si>
  <si>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</si>
  <si>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</si>
  <si>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</si>
  <si>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</si>
  <si>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</si>
  <si>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</si>
  <si>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</si>
  <si>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</si>
  <si>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</si>
  <si>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</si>
  <si>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</si>
  <si>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</si>
  <si>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</si>
  <si>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</si>
  <si>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</si>
  <si>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</si>
  <si>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</si>
  <si>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</si>
  <si>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</si>
  <si>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</si>
  <si>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</si>
  <si>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</si>
  <si>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</si>
  <si>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</si>
  <si>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</si>
  <si>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</si>
  <si>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</si>
  <si>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</si>
  <si>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</si>
  <si>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</si>
  <si>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</si>
  <si>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</si>
  <si>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</si>
  <si>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</si>
  <si>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</si>
  <si>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</si>
  <si>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</si>
  <si>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</si>
  <si>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</si>
  <si>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</si>
  <si>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</si>
  <si>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</si>
  <si>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</si>
  <si>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</si>
  <si>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</si>
  <si>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</si>
  <si>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</si>
  <si>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</si>
  <si>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</si>
  <si>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</si>
  <si>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</si>
  <si>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</si>
  <si>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</si>
  <si>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</si>
  <si>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</si>
  <si>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</si>
  <si>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</si>
  <si>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</si>
  <si>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</si>
  <si>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</si>
  <si>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</si>
  <si>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</si>
  <si>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</si>
  <si>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</si>
  <si>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</si>
  <si>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</si>
  <si>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</si>
  <si>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</si>
  <si>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</si>
  <si>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</si>
  <si>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</si>
  <si>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</si>
  <si>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</si>
  <si>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</si>
  <si>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</si>
  <si>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</si>
  <si>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</si>
  <si>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</si>
  <si>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</si>
  <si>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</si>
  <si>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</si>
  <si>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</si>
  <si>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</si>
  <si>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</si>
  <si>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</si>
  <si>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</si>
  <si>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</si>
  <si>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</si>
  <si>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</si>
  <si>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</si>
  <si>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</si>
  <si>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</si>
  <si>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</si>
  <si>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</si>
  <si>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</si>
  <si>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</si>
  <si>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</si>
  <si>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</si>
  <si>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</si>
  <si>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</si>
  <si>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</si>
  <si>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</si>
  <si>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</si>
  <si>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</si>
  <si>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</si>
  <si>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</si>
  <si>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</si>
  <si>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</si>
  <si>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</si>
  <si>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</si>
  <si>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</si>
  <si>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</si>
  <si>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</si>
  <si>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</si>
  <si>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</si>
  <si>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</si>
  <si>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</si>
  <si>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</si>
  <si>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</si>
  <si>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</si>
  <si>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</si>
  <si>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</si>
  <si>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</si>
  <si>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</si>
  <si>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</si>
  <si>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</si>
  <si>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</si>
  <si>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</si>
  <si>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</si>
  <si>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</si>
  <si>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</si>
  <si>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</si>
  <si>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</si>
  <si>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</si>
  <si>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</si>
  <si>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</si>
  <si>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</si>
  <si>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</si>
  <si>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</si>
  <si>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</si>
  <si>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</si>
  <si>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</si>
  <si>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</si>
  <si>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</si>
  <si>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</si>
  <si>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</si>
  <si>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</si>
  <si>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</si>
  <si>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</si>
  <si>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</si>
  <si>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</si>
  <si>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</si>
  <si>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</si>
  <si>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</si>
  <si>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</si>
  <si>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</si>
  <si>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</si>
  <si>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</si>
  <si>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</si>
  <si>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</si>
  <si>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</si>
  <si>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</si>
  <si>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</si>
  <si>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</si>
  <si>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</si>
  <si>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</si>
  <si>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</si>
  <si>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</si>
  <si>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</si>
  <si>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</si>
  <si>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</si>
  <si>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</si>
  <si>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</si>
  <si>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</si>
  <si>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</si>
  <si>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</si>
  <si>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</si>
  <si>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</si>
  <si>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</si>
  <si>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</si>
  <si>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</si>
  <si>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</si>
  <si>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</si>
  <si>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</si>
  <si>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</si>
  <si>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</si>
  <si>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</si>
  <si>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</si>
  <si>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</si>
  <si>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</si>
  <si>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</si>
  <si>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</si>
  <si>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</si>
  <si>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</si>
  <si>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</si>
  <si>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</si>
  <si>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</si>
  <si>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</si>
  <si>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</si>
  <si>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</si>
  <si>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</si>
  <si>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</si>
  <si>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</si>
  <si>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</si>
  <si>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</si>
  <si>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</si>
  <si>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</si>
  <si>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</si>
  <si>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</si>
  <si>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</si>
  <si>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</si>
  <si>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</si>
  <si>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</si>
  <si>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</si>
  <si>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</si>
  <si>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</si>
  <si>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</si>
  <si>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</si>
  <si>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</si>
  <si>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</si>
  <si>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</si>
  <si>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</si>
  <si>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</si>
  <si>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</si>
  <si>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</si>
  <si>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</si>
  <si>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</si>
  <si>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</si>
  <si>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</si>
  <si>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</si>
  <si>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</si>
  <si>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</si>
  <si>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</si>
  <si>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</si>
  <si>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</si>
  <si>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</si>
  <si>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</si>
  <si>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</si>
  <si>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</si>
  <si>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</si>
  <si>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</si>
  <si>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</si>
  <si>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</si>
  <si>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</si>
  <si>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</si>
  <si>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</si>
  <si>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</si>
  <si>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</si>
  <si>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</si>
  <si>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</si>
  <si>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</si>
  <si>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</si>
  <si>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</si>
  <si>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</si>
  <si>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</si>
  <si>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</si>
  <si>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</si>
  <si>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</si>
  <si>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</si>
  <si>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</si>
  <si>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</si>
  <si>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</si>
  <si>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</si>
  <si>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</si>
  <si>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</si>
  <si>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</si>
  <si>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</si>
  <si>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</si>
  <si>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</si>
  <si>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</si>
  <si>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</si>
  <si>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</si>
  <si>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</si>
  <si>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</si>
  <si>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</si>
  <si>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</si>
  <si>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</si>
  <si>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</si>
  <si>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</si>
  <si>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</si>
  <si>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</si>
  <si>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</si>
  <si>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</si>
  <si>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</si>
  <si>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</si>
  <si>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</si>
  <si>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</si>
  <si>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</si>
  <si>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</si>
  <si>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</si>
  <si>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</si>
  <si>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</si>
  <si>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</si>
  <si>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</si>
  <si>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</si>
  <si>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</si>
  <si>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</si>
  <si>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</si>
  <si>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</si>
  <si>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</si>
  <si>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</si>
  <si>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</si>
  <si>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</si>
  <si>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</si>
  <si>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</si>
  <si>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</si>
  <si>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</si>
  <si>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</si>
  <si>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</si>
  <si>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</si>
  <si>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</si>
  <si>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</si>
  <si>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</si>
  <si>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</si>
  <si>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</si>
  <si>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</si>
  <si>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</si>
  <si>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</si>
  <si>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</si>
  <si>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</si>
  <si>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</si>
  <si>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</si>
  <si>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</si>
  <si>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</si>
  <si>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</si>
  <si>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</si>
  <si>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</si>
  <si>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</si>
  <si>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</si>
  <si>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</si>
  <si>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</si>
  <si>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</si>
  <si>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</si>
  <si>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</si>
  <si>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</si>
  <si>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</si>
  <si>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</si>
  <si>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</si>
  <si>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</si>
  <si>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</si>
  <si>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</si>
  <si>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</si>
  <si>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</si>
  <si>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</si>
  <si>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</si>
  <si>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</si>
  <si>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</si>
  <si>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</si>
  <si>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</si>
  <si>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</si>
  <si>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</si>
  <si>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</si>
  <si>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</si>
  <si>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</si>
  <si>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</si>
  <si>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</si>
  <si>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</si>
  <si>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</si>
  <si>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</si>
  <si>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</si>
  <si>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</si>
  <si>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</si>
  <si>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</si>
  <si>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</si>
  <si>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</si>
  <si>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</si>
  <si>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</si>
  <si>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</si>
  <si>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</si>
  <si>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</si>
  <si>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</si>
  <si>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</si>
  <si>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</si>
  <si>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</si>
  <si>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</si>
  <si>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</si>
  <si>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</si>
  <si>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</si>
  <si>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</si>
  <si>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</si>
  <si>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</si>
  <si>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</si>
  <si>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</si>
  <si>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</si>
  <si>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</si>
  <si>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</si>
  <si>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</si>
  <si>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</si>
  <si>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</si>
  <si>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</si>
  <si>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</si>
  <si>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</si>
  <si>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</si>
  <si>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</si>
  <si>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</si>
  <si>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</si>
  <si>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</si>
  <si>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</si>
  <si>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</si>
  <si>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</si>
  <si>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</si>
  <si>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</si>
  <si>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</si>
  <si>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</si>
  <si>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</si>
  <si>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</si>
  <si>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</si>
  <si>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</si>
  <si>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</si>
  <si>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</si>
  <si>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</si>
  <si>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</si>
  <si>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</si>
  <si>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</si>
  <si>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</si>
  <si>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</si>
  <si>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</si>
  <si>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</si>
  <si>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</si>
  <si>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</si>
  <si>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</si>
  <si>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</si>
  <si>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</si>
  <si>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</si>
  <si>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</si>
  <si>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</si>
  <si>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</si>
  <si>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</si>
  <si>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</si>
  <si>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</si>
  <si>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</si>
  <si>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</si>
  <si>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</si>
  <si>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</si>
  <si>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</si>
  <si>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</si>
  <si>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</si>
  <si>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</si>
  <si>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</si>
  <si>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</si>
  <si>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</si>
  <si>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</si>
  <si>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</si>
  <si>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</si>
  <si>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</si>
  <si>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</si>
  <si>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</si>
  <si>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</si>
  <si>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</si>
  <si>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</si>
  <si>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</si>
  <si>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</si>
  <si>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</si>
  <si>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</si>
  <si>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</si>
  <si>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</si>
  <si>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</si>
  <si>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</si>
  <si>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</si>
  <si>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</si>
  <si>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</si>
  <si>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</si>
  <si>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</si>
  <si>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</si>
  <si>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</si>
  <si>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</si>
  <si>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</si>
  <si>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</si>
  <si>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</si>
  <si>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</si>
  <si>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</si>
  <si>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</si>
  <si>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</si>
  <si>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</si>
  <si>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</si>
  <si>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</si>
  <si>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</si>
  <si>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</si>
  <si>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</si>
  <si>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</si>
  <si>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</si>
  <si>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</si>
  <si>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</si>
  <si>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</si>
  <si>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</si>
  <si>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</si>
  <si>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</si>
  <si>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</si>
  <si>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</si>
  <si>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</si>
  <si>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</si>
  <si>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</si>
  <si>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</si>
  <si>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</si>
  <si>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</si>
  <si>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</si>
  <si>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</si>
  <si>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</si>
  <si>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</si>
  <si>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</si>
  <si>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</si>
  <si>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</si>
  <si>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</si>
  <si>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</si>
  <si>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</si>
  <si>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</si>
  <si>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</si>
  <si>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</si>
  <si>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</si>
  <si>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</si>
  <si>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</si>
  <si>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</si>
  <si>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</si>
  <si>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</si>
  <si>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</si>
  <si>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</si>
  <si>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</si>
  <si>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</si>
  <si>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</si>
  <si>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</si>
  <si>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</si>
  <si>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</si>
  <si>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</si>
  <si>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</si>
  <si>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</si>
  <si>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</si>
  <si>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</si>
  <si>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</si>
  <si>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</si>
  <si>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</si>
  <si>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</si>
  <si>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</si>
  <si>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</si>
  <si>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</si>
  <si>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</si>
  <si>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</si>
  <si>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</si>
  <si>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</si>
  <si>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</si>
  <si>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</si>
  <si>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</si>
  <si>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</si>
  <si>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</si>
  <si>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</si>
  <si>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</si>
  <si>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</si>
  <si>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</si>
  <si>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</si>
  <si>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</si>
  <si>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</si>
  <si>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</si>
  <si>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</si>
  <si>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</si>
  <si>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</si>
  <si>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</si>
  <si>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</si>
  <si>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</si>
  <si>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</si>
  <si>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</si>
  <si>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</si>
  <si>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</si>
  <si>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</si>
  <si>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</si>
  <si>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</si>
  <si>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</si>
  <si>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</si>
  <si>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</si>
  <si>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</si>
  <si>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</si>
  <si>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</si>
  <si>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</si>
  <si>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</si>
  <si>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</si>
  <si>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</si>
  <si>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</si>
  <si>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</si>
  <si>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</si>
  <si>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</si>
  <si>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</si>
  <si>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</si>
  <si>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</si>
  <si>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</si>
  <si>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</si>
  <si>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</si>
  <si>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</si>
  <si>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</si>
  <si>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</si>
  <si>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</si>
  <si>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</si>
  <si>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</si>
  <si>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</si>
  <si>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</si>
  <si>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</si>
  <si>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</si>
  <si>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</si>
  <si>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</si>
  <si>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</si>
  <si>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</si>
  <si>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</si>
  <si>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</si>
  <si>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</si>
  <si>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</si>
  <si>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</si>
  <si>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</si>
  <si>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</si>
  <si>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</si>
  <si>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</si>
  <si>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</si>
  <si>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</si>
  <si>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</si>
  <si>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</si>
  <si>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</si>
  <si>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</si>
  <si>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</si>
  <si>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</si>
  <si>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</si>
  <si>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</si>
  <si>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</si>
  <si>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</si>
  <si>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</si>
  <si>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</si>
  <si>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</si>
  <si>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</si>
  <si>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</si>
  <si>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</si>
  <si>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</si>
  <si>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</si>
  <si>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</si>
  <si>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</si>
  <si>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</si>
  <si>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</si>
  <si>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</si>
  <si>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</si>
  <si>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</si>
  <si>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</si>
  <si>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</si>
  <si>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</si>
  <si>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</si>
  <si>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</si>
  <si>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</si>
  <si>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</si>
  <si>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</si>
  <si>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</si>
  <si>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</si>
  <si>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</si>
  <si>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</si>
  <si>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</si>
  <si>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</si>
  <si>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</si>
  <si>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</si>
  <si>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</si>
  <si>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</si>
  <si>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</si>
  <si>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</si>
  <si>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</si>
  <si>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</si>
  <si>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</si>
  <si>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</si>
  <si>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</si>
  <si>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</si>
  <si>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</si>
  <si>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</si>
  <si>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</si>
  <si>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</si>
  <si>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</si>
  <si>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</si>
  <si>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</si>
  <si>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</si>
  <si>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</si>
  <si>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</si>
  <si>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</si>
  <si>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</si>
  <si>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</si>
  <si>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</si>
  <si>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</si>
  <si>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</si>
  <si>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</si>
  <si>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</si>
  <si>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</si>
  <si>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</si>
  <si>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</si>
  <si>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</si>
  <si>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</si>
  <si>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</si>
  <si>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</si>
  <si>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</si>
  <si>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</si>
  <si>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</si>
  <si>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</si>
  <si>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</si>
  <si>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</si>
  <si>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</si>
  <si>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</si>
  <si>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</si>
  <si>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</si>
  <si>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</si>
  <si>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</si>
  <si>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</si>
  <si>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</si>
  <si>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</si>
  <si>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</si>
  <si>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</si>
  <si>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</si>
  <si>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</si>
  <si>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</si>
  <si>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</si>
  <si>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</si>
  <si>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</si>
  <si>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</si>
  <si>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</si>
  <si>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</si>
  <si>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</si>
  <si>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</si>
  <si>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</si>
  <si>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</si>
  <si>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</si>
  <si>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</si>
  <si>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</si>
  <si>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</si>
  <si>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</si>
  <si>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</si>
  <si>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</si>
  <si>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</si>
  <si>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</si>
  <si>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</si>
  <si>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</si>
  <si>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</si>
  <si>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</si>
  <si>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</si>
  <si>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</si>
  <si>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</si>
  <si>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</si>
  <si>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</si>
  <si>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</si>
  <si>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</si>
  <si>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</si>
  <si>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</si>
  <si>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</si>
  <si>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</si>
  <si>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</si>
  <si>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</si>
  <si>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</si>
  <si>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</si>
  <si>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</si>
  <si>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</si>
  <si>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</si>
  <si>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</si>
  <si>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</si>
  <si>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</si>
  <si>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</si>
  <si>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</si>
  <si>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</si>
  <si>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</si>
  <si>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</si>
  <si>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</si>
  <si>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</si>
  <si>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</si>
  <si>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</si>
  <si>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</si>
  <si>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</si>
  <si>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</si>
  <si>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</si>
  <si>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</si>
  <si>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</si>
  <si>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</si>
  <si>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</si>
  <si>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</si>
  <si>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</si>
  <si>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</si>
  <si>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</si>
  <si>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</si>
  <si>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</si>
  <si>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</si>
  <si>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</si>
  <si>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</si>
  <si>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</si>
  <si>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</si>
  <si>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</si>
  <si>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</si>
  <si>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</si>
  <si>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</si>
  <si>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</si>
  <si>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</si>
  <si>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</si>
  <si>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</si>
  <si>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</si>
  <si>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</si>
  <si>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</si>
  <si>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</si>
  <si>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</si>
  <si>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</si>
  <si>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</si>
  <si>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</si>
  <si>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</si>
  <si>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</si>
  <si>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</si>
  <si>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</si>
  <si>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</si>
  <si>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</si>
  <si>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</si>
  <si>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</si>
  <si>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</si>
  <si>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</si>
  <si>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</si>
  <si>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</si>
  <si>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</si>
  <si>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</si>
  <si>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</si>
  <si>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</si>
  <si>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</si>
  <si>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</si>
  <si>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</si>
  <si>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</si>
  <si>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</si>
  <si>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</si>
  <si>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</si>
  <si>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</si>
  <si>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</si>
  <si>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</si>
  <si>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</si>
  <si>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</si>
  <si>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</si>
  <si>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</si>
  <si>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</si>
  <si>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</si>
  <si>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</si>
  <si>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</si>
  <si>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</si>
  <si>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</si>
  <si>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</si>
  <si>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</si>
  <si>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</si>
  <si>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</si>
  <si>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</si>
  <si>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</si>
  <si>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</si>
  <si>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</si>
  <si>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</si>
  <si>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</si>
  <si>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</si>
  <si>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</si>
  <si>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</si>
  <si>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</si>
  <si>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</si>
  <si>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</si>
  <si>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</si>
  <si>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</si>
  <si>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</si>
  <si>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</si>
  <si>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</si>
  <si>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</si>
  <si>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</si>
  <si>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</si>
  <si>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</si>
  <si>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</si>
  <si>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</si>
  <si>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</si>
  <si>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</si>
  <si>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</si>
  <si>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</si>
  <si>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</si>
  <si>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</si>
  <si>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</si>
  <si>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</si>
  <si>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</si>
  <si>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</si>
  <si>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</si>
  <si>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</si>
  <si>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</si>
  <si>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</si>
  <si>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</si>
  <si>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</si>
  <si>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</si>
  <si>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</si>
  <si>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</si>
  <si>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</si>
  <si>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</si>
  <si>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</si>
  <si>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</si>
  <si>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</si>
  <si>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</si>
  <si>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</si>
  <si>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</si>
  <si>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</si>
  <si>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</si>
  <si>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</si>
  <si>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</si>
  <si>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</si>
  <si>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</si>
  <si>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</si>
  <si>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</si>
  <si>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</si>
  <si>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</si>
  <si>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</si>
  <si>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</si>
  <si>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</si>
  <si>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</si>
  <si>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</si>
  <si>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</si>
  <si>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</si>
  <si>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</si>
  <si>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</si>
  <si>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</si>
  <si>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</si>
  <si>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</si>
  <si>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</si>
  <si>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</si>
  <si>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</si>
  <si>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</si>
  <si>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</si>
  <si>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</si>
  <si>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</si>
  <si>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</si>
  <si>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</si>
  <si>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</si>
  <si>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</si>
  <si>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</si>
  <si>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</si>
  <si>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</si>
  <si>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</si>
  <si>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</si>
  <si>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</si>
  <si>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</si>
  <si>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</si>
  <si>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</si>
  <si>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</si>
  <si>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</si>
  <si>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</si>
  <si>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</si>
  <si>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</si>
  <si>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</si>
  <si>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</si>
  <si>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</si>
  <si>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</si>
  <si>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</si>
  <si>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</si>
  <si>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</si>
  <si>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</si>
  <si>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</si>
  <si>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</si>
  <si>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</si>
  <si>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</si>
  <si>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</si>
  <si>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</si>
  <si>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</si>
  <si>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</si>
  <si>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</si>
  <si>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</si>
  <si>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</si>
  <si>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</si>
  <si>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</si>
  <si>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</si>
  <si>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</si>
  <si>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</si>
  <si>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</si>
  <si>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</si>
  <si>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</si>
  <si>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</si>
  <si>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</si>
  <si>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</si>
  <si>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</si>
  <si>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</si>
  <si>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</si>
  <si>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</si>
  <si>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</si>
  <si>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</si>
  <si>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</si>
  <si>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</si>
  <si>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</si>
  <si>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</si>
  <si>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</si>
  <si>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</si>
  <si>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</si>
  <si>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</si>
  <si>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</si>
  <si>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</si>
  <si>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</si>
  <si>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</si>
  <si>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</si>
  <si>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</si>
  <si>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</si>
  <si>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</si>
  <si>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</si>
  <si>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</si>
  <si>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</si>
  <si>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</si>
  <si>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</si>
  <si>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</si>
  <si>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</si>
  <si>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</si>
  <si>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</si>
  <si>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</si>
  <si>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</si>
  <si>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</si>
  <si>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</si>
  <si>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</si>
  <si>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</si>
  <si>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</si>
  <si>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</si>
  <si>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</si>
  <si>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</si>
  <si>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</si>
  <si>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</si>
  <si>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</si>
  <si>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</si>
  <si>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</si>
  <si>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</si>
  <si>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</si>
  <si>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</si>
  <si>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</si>
  <si>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</si>
  <si>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</si>
  <si>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</si>
  <si>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</si>
  <si>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</si>
  <si>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</si>
  <si>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</si>
  <si>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</si>
  <si>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</si>
  <si>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</si>
  <si>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</si>
  <si>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</si>
  <si>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</si>
  <si>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</si>
  <si>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</si>
  <si>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</si>
  <si>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</si>
  <si>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</si>
  <si>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</si>
  <si>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</si>
  <si>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</si>
  <si>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</si>
  <si>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</si>
  <si>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</si>
  <si>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</si>
  <si>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</si>
  <si>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</si>
  <si>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</si>
  <si>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</si>
  <si>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</si>
  <si>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</si>
  <si>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</si>
  <si>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</si>
  <si>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</si>
  <si>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</si>
  <si>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</si>
  <si>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</si>
  <si>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</si>
  <si>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</si>
  <si>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</si>
  <si>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</si>
  <si>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</si>
  <si>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</si>
  <si>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</si>
  <si>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</si>
  <si>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</si>
  <si>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</si>
  <si>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</si>
  <si>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</si>
  <si>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</si>
  <si>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</si>
  <si>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</si>
  <si>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</si>
  <si>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</si>
  <si>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</si>
  <si>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</si>
  <si>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</si>
  <si>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</si>
  <si>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</si>
  <si>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</si>
  <si>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</si>
  <si>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</si>
  <si>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</si>
  <si>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</si>
  <si>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</si>
  <si>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</si>
  <si>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</si>
  <si>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</si>
  <si>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</si>
  <si>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</si>
  <si>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</si>
  <si>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</si>
  <si>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</si>
  <si>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</si>
  <si>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</si>
  <si>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</si>
  <si>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</si>
  <si>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</si>
  <si>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</si>
  <si>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</si>
  <si>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</si>
  <si>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</si>
  <si>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</si>
  <si>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</si>
  <si>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</si>
  <si>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</si>
  <si>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</si>
  <si>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</si>
  <si>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</si>
  <si>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</si>
  <si>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</si>
  <si>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</si>
  <si>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</si>
  <si>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</si>
  <si>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</si>
  <si>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</si>
  <si>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</si>
  <si>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</si>
  <si>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</si>
  <si>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</si>
  <si>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</si>
  <si>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</si>
  <si>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</si>
  <si>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</si>
  <si>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</si>
  <si>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</si>
  <si>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</si>
  <si>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</si>
  <si>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</si>
  <si>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</si>
  <si>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</si>
  <si>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</si>
  <si>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</si>
  <si>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</si>
  <si>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</si>
  <si>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</si>
  <si>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</si>
  <si>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</si>
  <si>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</si>
  <si>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</si>
  <si>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</si>
  <si>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</si>
  <si>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</si>
  <si>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</si>
  <si>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</si>
  <si>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</si>
  <si>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</si>
  <si>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</si>
  <si>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</si>
  <si>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</si>
  <si>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</si>
  <si>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</si>
  <si>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</si>
  <si>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</si>
  <si>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</si>
  <si>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</si>
  <si>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</si>
  <si>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</si>
  <si>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</si>
  <si>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</si>
  <si>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</si>
  <si>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</si>
  <si>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</si>
  <si>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</si>
  <si>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</si>
  <si>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</si>
  <si>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</si>
  <si>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</si>
  <si>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</si>
  <si>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</si>
  <si>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</si>
  <si>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</si>
  <si>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</si>
  <si>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</si>
  <si>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</si>
  <si>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</si>
  <si>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</si>
  <si>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</si>
  <si>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</si>
  <si>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</si>
  <si>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</si>
  <si>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</si>
  <si>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</si>
  <si>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</si>
  <si>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</si>
  <si>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</si>
  <si>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</si>
  <si>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</si>
  <si>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</si>
  <si>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</si>
  <si>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</si>
  <si>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</si>
  <si>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</si>
  <si>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</si>
  <si>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</si>
  <si>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</si>
  <si>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</si>
  <si>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</si>
  <si>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</si>
  <si>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</si>
  <si>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</si>
  <si>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</si>
  <si>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</si>
  <si>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</si>
  <si>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</si>
  <si>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</si>
  <si>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</si>
  <si>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</si>
  <si>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</si>
  <si>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</si>
  <si>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</si>
  <si>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</si>
  <si>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</si>
  <si>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</si>
  <si>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</si>
  <si>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</si>
  <si>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</si>
  <si>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</si>
  <si>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</si>
  <si>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</si>
  <si>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</si>
  <si>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</si>
  <si>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</si>
  <si>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</si>
  <si>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</si>
  <si>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</si>
  <si>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</si>
  <si>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</si>
  <si>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</si>
  <si>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</si>
  <si>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</si>
  <si>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</si>
  <si>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</si>
  <si>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</si>
  <si>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</si>
  <si>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</si>
  <si>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</si>
  <si>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</si>
  <si>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</si>
  <si>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</si>
  <si>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</si>
  <si>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</si>
  <si>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</si>
  <si>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</si>
  <si>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</si>
  <si>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</si>
  <si>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</si>
  <si>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</si>
  <si>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</si>
  <si>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</si>
  <si>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</si>
  <si>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</si>
  <si>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</si>
  <si>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</si>
  <si>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</si>
  <si>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</si>
  <si>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</si>
  <si>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</si>
  <si>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</si>
  <si>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</si>
  <si>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</si>
  <si>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</si>
  <si>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</si>
  <si>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</si>
  <si>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</si>
  <si>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</si>
  <si>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</si>
  <si>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</si>
  <si>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</si>
  <si>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</si>
  <si>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</si>
  <si>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</si>
  <si>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</si>
  <si>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</si>
  <si>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</si>
  <si>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</si>
  <si>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</si>
  <si>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</si>
  <si>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</si>
  <si>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</si>
  <si>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</si>
  <si>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</si>
  <si>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</si>
  <si>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</si>
  <si>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</si>
  <si>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</si>
  <si>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</si>
  <si>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</si>
  <si>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</si>
  <si>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</si>
  <si>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</si>
  <si>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</si>
  <si>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</si>
  <si>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</si>
  <si>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</si>
  <si>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</si>
  <si>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</si>
  <si>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</si>
  <si>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</si>
  <si>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</si>
  <si>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</si>
  <si>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</si>
  <si>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</si>
  <si>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</si>
  <si>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</si>
  <si>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</si>
  <si>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</si>
  <si>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</si>
  <si>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</si>
  <si>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</si>
  <si>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</si>
  <si>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</si>
  <si>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</si>
  <si>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</si>
  <si>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</si>
  <si>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</si>
  <si>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</si>
  <si>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</si>
  <si>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</si>
  <si>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</si>
  <si>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</si>
  <si>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</si>
  <si>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</si>
  <si>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</si>
  <si>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</si>
  <si>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</si>
  <si>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</si>
  <si>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</si>
  <si>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</si>
  <si>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</si>
  <si>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</si>
  <si>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</si>
  <si>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</si>
  <si>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</si>
  <si>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</si>
  <si>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</si>
  <si>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</si>
  <si>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</si>
  <si>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</si>
  <si>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</si>
  <si>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</si>
  <si>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</si>
  <si>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</si>
  <si>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</si>
  <si>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</si>
  <si>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</si>
  <si>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</si>
  <si>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</si>
  <si>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</si>
  <si>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</si>
  <si>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</si>
  <si>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</si>
  <si>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</si>
  <si>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</si>
  <si>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</si>
  <si>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</si>
  <si>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</si>
  <si>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</si>
  <si>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</si>
  <si>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</si>
  <si>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</si>
  <si>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</si>
  <si>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</si>
  <si>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</si>
  <si>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</si>
  <si>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</si>
  <si>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</si>
  <si>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</si>
  <si>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</si>
  <si>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</si>
  <si>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</si>
  <si>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</si>
  <si>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</si>
  <si>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</si>
  <si>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</si>
  <si>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</si>
  <si>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</si>
  <si>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</si>
  <si>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</si>
  <si>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</si>
  <si>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</si>
  <si>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</si>
  <si>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</si>
  <si>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</si>
  <si>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</si>
  <si>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</si>
  <si>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</si>
  <si>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</si>
  <si>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</si>
  <si>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</si>
  <si>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</si>
  <si>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</si>
  <si>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</si>
  <si>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</si>
  <si>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</si>
  <si>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</si>
  <si>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</si>
  <si>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</si>
  <si>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</si>
  <si>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</si>
  <si>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</si>
  <si>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</si>
  <si>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</si>
  <si>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</si>
  <si>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</si>
  <si>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</si>
  <si>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</si>
  <si>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</si>
  <si>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</si>
  <si>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</si>
  <si>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</si>
  <si>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</si>
  <si>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</si>
  <si>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</si>
  <si>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</si>
  <si>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</si>
  <si>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</si>
  <si>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</si>
  <si>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</si>
  <si>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</si>
  <si>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</si>
  <si>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</si>
  <si>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</si>
  <si>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</si>
  <si>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</si>
  <si>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</si>
  <si>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</si>
  <si>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</si>
  <si>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</si>
  <si>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</si>
  <si>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</si>
  <si>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</si>
  <si>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</si>
  <si>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</si>
  <si>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</si>
  <si>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</si>
  <si>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</si>
  <si>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</si>
  <si>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</si>
  <si>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</si>
  <si>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</si>
  <si>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</si>
  <si>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</si>
  <si>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</si>
  <si>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</si>
  <si>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</si>
  <si>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</si>
  <si>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</si>
  <si>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</si>
  <si>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</si>
  <si>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</si>
  <si>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</si>
  <si>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</si>
  <si>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</si>
  <si>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</si>
  <si>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</si>
  <si>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</si>
  <si>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</si>
  <si>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</si>
  <si>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</si>
  <si>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</si>
  <si>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</si>
  <si>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</si>
  <si>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</si>
  <si>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</si>
  <si>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</si>
  <si>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</si>
  <si>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</si>
  <si>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</si>
  <si>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</si>
  <si>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</si>
  <si>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</si>
  <si>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</si>
  <si>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</si>
  <si>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</si>
  <si>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</si>
  <si>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</si>
  <si>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</si>
  <si>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</si>
  <si>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</si>
  <si>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</si>
  <si>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</si>
  <si>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</si>
  <si>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</si>
  <si>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</si>
  <si>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</si>
  <si>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</si>
  <si>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</si>
  <si>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</si>
  <si>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</si>
  <si>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</si>
  <si>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</si>
  <si>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</si>
  <si>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</si>
  <si>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</si>
  <si>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</si>
  <si>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</si>
  <si>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</si>
  <si>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</si>
  <si>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</si>
  <si>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</si>
  <si>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</si>
  <si>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</si>
  <si>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</si>
  <si>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</si>
  <si>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</si>
  <si>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</si>
  <si>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</si>
  <si>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</si>
  <si>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</si>
  <si>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</si>
  <si>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</si>
  <si>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</si>
  <si>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</si>
  <si>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</si>
  <si>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</si>
  <si>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</si>
  <si>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</si>
  <si>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</si>
  <si>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</si>
  <si>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</si>
  <si>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</si>
  <si>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</si>
  <si>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</si>
  <si>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</si>
  <si>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</si>
  <si>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</si>
  <si>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</si>
  <si>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</si>
  <si>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</si>
  <si>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</si>
  <si>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</si>
  <si>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</si>
  <si>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</si>
  <si>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</si>
  <si>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</si>
  <si>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</si>
  <si>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</si>
  <si>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</si>
  <si>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</si>
  <si>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</si>
  <si>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</si>
  <si>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</si>
  <si>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</si>
  <si>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</si>
  <si>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</si>
  <si>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</si>
  <si>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</si>
  <si>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</si>
  <si>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</si>
  <si>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</si>
  <si>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</si>
  <si>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</si>
  <si>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</si>
  <si>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</si>
  <si>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</si>
  <si>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</si>
  <si>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</si>
  <si>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</si>
  <si>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</si>
  <si>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</si>
  <si>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</si>
  <si>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</si>
  <si>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</si>
  <si>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</si>
  <si>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</si>
  <si>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</si>
  <si>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</si>
  <si>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</si>
  <si>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</si>
  <si>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</si>
  <si>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</si>
  <si>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</si>
  <si>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</si>
  <si>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</si>
  <si>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</si>
  <si>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</si>
  <si>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</si>
  <si>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</si>
  <si>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</si>
  <si>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</si>
  <si>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</si>
  <si>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</si>
  <si>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</si>
  <si>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</si>
  <si>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</si>
  <si>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</si>
  <si>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</si>
  <si>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</si>
  <si>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</si>
  <si>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</si>
  <si>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</si>
  <si>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</si>
  <si>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</si>
  <si>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</si>
  <si>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</si>
  <si>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</si>
  <si>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</si>
  <si>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</si>
  <si>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</si>
  <si>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</si>
  <si>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</si>
  <si>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</si>
  <si>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</si>
  <si>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</si>
  <si>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</si>
  <si>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</si>
  <si>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</si>
  <si>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</si>
  <si>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</si>
  <si>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</si>
  <si>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</si>
  <si>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</si>
  <si>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</si>
  <si>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</si>
  <si>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</si>
  <si>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</si>
  <si>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</si>
  <si>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</si>
  <si>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</si>
  <si>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</si>
  <si>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</si>
  <si>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</si>
  <si>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</si>
  <si>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</si>
  <si>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</si>
  <si>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</si>
  <si>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</si>
  <si>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</si>
  <si>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</si>
  <si>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</si>
  <si>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</si>
  <si>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</si>
  <si>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</si>
  <si>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</si>
  <si>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</si>
  <si>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</si>
  <si>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</si>
  <si>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</si>
  <si>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</si>
  <si>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</si>
  <si>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</si>
  <si>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</si>
  <si>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</si>
  <si>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</si>
  <si>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</si>
  <si>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</si>
  <si>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</si>
  <si>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</si>
  <si>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</si>
  <si>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</si>
  <si>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</si>
  <si>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</si>
  <si>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</si>
  <si>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</si>
  <si>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</si>
  <si>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</si>
  <si>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</si>
  <si>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</si>
  <si>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</si>
  <si>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</si>
  <si>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</si>
  <si>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</si>
  <si>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</si>
  <si>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</si>
  <si>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</si>
  <si>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</si>
  <si>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</si>
  <si>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</si>
  <si>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</si>
  <si>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</si>
  <si>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</si>
  <si>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</si>
  <si>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</si>
  <si>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</si>
  <si>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</si>
  <si>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</si>
  <si>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</si>
  <si>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</si>
  <si>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</si>
  <si>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</si>
  <si>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</si>
  <si>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</si>
  <si>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</si>
  <si>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</si>
  <si>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</si>
  <si>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</si>
  <si>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</si>
  <si>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</si>
  <si>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</si>
  <si>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</si>
  <si>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</si>
  <si>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</si>
  <si>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</si>
  <si>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</si>
  <si>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</si>
  <si>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</si>
  <si>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</si>
  <si>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</si>
  <si>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</si>
  <si>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</si>
  <si>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</si>
  <si>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</si>
  <si>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</si>
  <si>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</si>
  <si>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</si>
  <si>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</si>
  <si>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</si>
  <si>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</si>
  <si>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</si>
  <si>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</si>
  <si>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</si>
  <si>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</si>
  <si>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</si>
  <si>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</si>
  <si>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</si>
  <si>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</si>
  <si>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</si>
  <si>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</si>
  <si>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</si>
  <si>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</si>
  <si>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</si>
  <si>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</si>
  <si>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</si>
  <si>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</si>
  <si>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</si>
  <si>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</si>
  <si>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</si>
  <si>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</si>
  <si>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</si>
  <si>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</si>
  <si>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</si>
  <si>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</si>
  <si>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</si>
  <si>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</si>
  <si>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</si>
  <si>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</si>
  <si>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</si>
  <si>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</si>
  <si>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</si>
  <si>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</si>
  <si>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</si>
  <si>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</si>
  <si>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</si>
  <si>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</si>
  <si>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</si>
  <si>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</si>
  <si>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</si>
  <si>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</si>
  <si>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</si>
  <si>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</si>
  <si>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</si>
  <si>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</si>
  <si>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</si>
  <si>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</si>
  <si>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</si>
  <si>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</si>
  <si>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</si>
  <si>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</si>
  <si>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</si>
  <si>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</si>
  <si>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</si>
  <si>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</si>
  <si>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</si>
  <si>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</si>
  <si>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</si>
  <si>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</si>
  <si>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</si>
  <si>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</si>
  <si>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</si>
  <si>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</si>
  <si>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</si>
  <si>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</si>
  <si>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</si>
  <si>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</si>
  <si>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</si>
  <si>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</si>
  <si>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</si>
  <si>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</si>
  <si>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</si>
  <si>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</si>
  <si>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</si>
  <si>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</si>
  <si>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</si>
  <si>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</si>
  <si>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</si>
  <si>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</si>
  <si>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</si>
  <si>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</si>
  <si>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</si>
  <si>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</si>
  <si>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</si>
  <si>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</si>
  <si>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</si>
  <si>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</si>
  <si>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</si>
  <si>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</si>
  <si>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</si>
  <si>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</si>
  <si>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</si>
  <si>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</si>
  <si>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</si>
  <si>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</si>
  <si>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</si>
  <si>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</si>
  <si>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</si>
  <si>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</si>
  <si>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</si>
  <si>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</si>
  <si>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</si>
  <si>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</si>
  <si>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</si>
  <si>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</si>
  <si>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</si>
  <si>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</si>
  <si>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</si>
  <si>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</si>
  <si>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</si>
  <si>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</si>
  <si>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</si>
  <si>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</si>
  <si>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</si>
  <si>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</si>
  <si>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</si>
  <si>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</si>
  <si>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</si>
  <si>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</si>
  <si>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</si>
  <si>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</si>
  <si>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</si>
  <si>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</si>
  <si>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</si>
  <si>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</si>
  <si>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</si>
  <si>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</si>
  <si>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</si>
  <si>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</si>
  <si>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</si>
  <si>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</si>
  <si>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</si>
  <si>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</si>
  <si>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</si>
  <si>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</si>
  <si>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</si>
  <si>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</si>
  <si>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</si>
  <si>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</si>
  <si>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</si>
  <si>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</si>
  <si>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</si>
  <si>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</si>
  <si>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</si>
  <si>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</si>
  <si>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</si>
  <si>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</si>
  <si>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</si>
  <si>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</si>
  <si>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</si>
  <si>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</si>
  <si>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</si>
  <si>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</si>
  <si>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</si>
  <si>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</si>
  <si>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</si>
  <si>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</si>
  <si>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</si>
  <si>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</si>
  <si>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</si>
  <si>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</si>
  <si>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</si>
  <si>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</si>
  <si>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</si>
  <si>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</si>
  <si>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</si>
  <si>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</si>
  <si>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</si>
  <si>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</si>
  <si>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</si>
  <si>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</si>
  <si>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</si>
  <si>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</si>
  <si>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</si>
  <si>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</si>
  <si>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</si>
  <si>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</si>
  <si>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</si>
  <si>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</si>
  <si>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</si>
  <si>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</si>
  <si>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</si>
  <si>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</si>
  <si>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</si>
  <si>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</si>
  <si>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</si>
  <si>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</si>
  <si>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</si>
  <si>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</si>
  <si>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</si>
  <si>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</si>
  <si>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</si>
  <si>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</si>
  <si>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</si>
  <si>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</si>
  <si>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</si>
  <si>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</si>
  <si>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</si>
  <si>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</si>
  <si>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</si>
  <si>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</si>
  <si>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</si>
  <si>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</si>
  <si>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</si>
  <si>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</si>
  <si>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</si>
  <si>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</si>
  <si>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</si>
  <si>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</si>
  <si>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</si>
  <si>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</si>
  <si>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</si>
  <si>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</si>
  <si>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</si>
  <si>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</si>
  <si>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</si>
  <si>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</si>
  <si>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</si>
  <si>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</si>
  <si>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</si>
  <si>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</si>
  <si>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</si>
  <si>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</si>
  <si>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</si>
  <si>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</si>
  <si>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</si>
  <si>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</si>
  <si>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</si>
  <si>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</si>
  <si>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</si>
  <si>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</si>
  <si>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</si>
  <si>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</si>
  <si>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</si>
  <si>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</si>
  <si>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</si>
  <si>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</si>
  <si>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</si>
  <si>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</si>
  <si>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</si>
  <si>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</si>
  <si>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</si>
  <si>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</si>
  <si>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</si>
  <si>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</si>
  <si>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</si>
  <si>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</si>
  <si>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</si>
  <si>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</si>
  <si>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</si>
  <si>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</si>
  <si>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</si>
  <si>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</si>
  <si>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</si>
  <si>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</si>
  <si>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</si>
  <si>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</si>
  <si>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</si>
  <si>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</si>
  <si>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</si>
  <si>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</si>
  <si>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</si>
  <si>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</si>
  <si>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</si>
  <si>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</si>
  <si>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</si>
  <si>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</si>
  <si>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</si>
  <si>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</si>
  <si>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</si>
  <si>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</si>
  <si>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</si>
  <si>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</si>
  <si>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</si>
  <si>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</si>
  <si>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</si>
  <si>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</si>
  <si>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</si>
  <si>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</si>
  <si>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</si>
  <si>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</si>
  <si>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</si>
  <si>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</si>
  <si>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</si>
  <si>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</si>
  <si>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</si>
  <si>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</si>
  <si>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</si>
  <si>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</si>
  <si>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</si>
  <si>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</si>
  <si>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</si>
  <si>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</si>
  <si>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</si>
  <si>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</si>
  <si>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</si>
  <si>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</si>
  <si>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</si>
  <si>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</si>
  <si>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</si>
  <si>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</si>
  <si>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</si>
  <si>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</si>
  <si>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</si>
  <si>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</si>
  <si>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</si>
  <si>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</si>
  <si>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</si>
  <si>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</si>
  <si>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</si>
  <si>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</si>
  <si>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</si>
  <si>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</si>
  <si>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</si>
  <si>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</si>
  <si>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</si>
  <si>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</si>
  <si>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</si>
  <si>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</si>
  <si>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</si>
  <si>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</si>
  <si>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</si>
  <si>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</si>
  <si>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</si>
  <si>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</si>
  <si>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</si>
  <si>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</si>
  <si>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</si>
  <si>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</si>
  <si>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</si>
  <si>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</si>
  <si>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</si>
  <si>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</si>
  <si>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</si>
  <si>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</si>
  <si>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</si>
  <si>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</si>
  <si>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</si>
  <si>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</si>
  <si>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</si>
  <si>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</si>
  <si>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</si>
  <si>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</si>
  <si>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</si>
  <si>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</si>
  <si>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</si>
  <si>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</si>
  <si>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</si>
  <si>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</si>
  <si>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</si>
  <si>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</si>
  <si>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</si>
  <si>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</si>
  <si>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</si>
  <si>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</si>
  <si>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</si>
  <si>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</si>
  <si>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</si>
  <si>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</si>
  <si>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</si>
  <si>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</si>
  <si>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</si>
  <si>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</si>
  <si>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</si>
  <si>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</si>
  <si>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</si>
  <si>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</si>
  <si>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</si>
  <si>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</si>
  <si>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</si>
  <si>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</si>
  <si>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</si>
  <si>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</si>
  <si>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</si>
  <si>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</si>
  <si>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</si>
  <si>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</si>
  <si>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</si>
  <si>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</si>
  <si>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</si>
  <si>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</si>
  <si>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</si>
  <si>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</si>
  <si>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</si>
  <si>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</si>
  <si>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</si>
  <si>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</si>
  <si>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</si>
  <si>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</si>
  <si>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</si>
  <si>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</si>
  <si>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</si>
  <si>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</si>
  <si>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</si>
  <si>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</si>
  <si>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</si>
  <si>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</si>
  <si>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</si>
  <si>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</si>
  <si>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</si>
  <si>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</si>
  <si>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</si>
  <si>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</si>
  <si>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</si>
  <si>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</si>
  <si>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</si>
  <si>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</si>
  <si>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</si>
  <si>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</si>
  <si>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</si>
  <si>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</si>
  <si>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</si>
  <si>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</si>
  <si>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</si>
  <si>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</si>
  <si>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</si>
  <si>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</si>
  <si>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</si>
  <si>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</si>
  <si>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</si>
  <si>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</si>
  <si>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</si>
  <si>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</si>
  <si>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</si>
  <si>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</si>
  <si>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</si>
  <si>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</si>
  <si>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</si>
  <si>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</si>
  <si>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</si>
  <si>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</si>
  <si>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</si>
  <si>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</si>
  <si>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</si>
  <si>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</si>
  <si>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</si>
  <si>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</si>
  <si>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</si>
  <si>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</si>
  <si>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</si>
  <si>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</si>
  <si>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</si>
  <si>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</si>
  <si>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</si>
  <si>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</si>
  <si>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</si>
  <si>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</si>
  <si>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</si>
  <si>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</si>
  <si>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</si>
  <si>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</si>
  <si>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</si>
  <si>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</si>
  <si>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</si>
  <si>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</si>
  <si>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</si>
  <si>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</si>
  <si>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</si>
  <si>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</si>
  <si>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</si>
  <si>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</si>
  <si>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</si>
  <si>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</si>
  <si>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</si>
  <si>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</si>
  <si>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</si>
  <si>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</si>
  <si>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</si>
  <si>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</si>
  <si>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</si>
  <si>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</si>
  <si>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</si>
  <si>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</si>
  <si>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</si>
  <si>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</si>
  <si>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</si>
  <si>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</si>
  <si>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</si>
  <si>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</si>
  <si>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</si>
  <si>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</si>
  <si>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</si>
  <si>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</si>
  <si>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</si>
  <si>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</si>
  <si>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</si>
  <si>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</si>
  <si>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</si>
  <si>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</si>
  <si>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</si>
  <si>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</si>
  <si>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</si>
  <si>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</si>
  <si>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</si>
  <si>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</si>
  <si>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</si>
  <si>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</si>
  <si>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</si>
  <si>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</si>
  <si>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</si>
  <si>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</si>
  <si>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</si>
  <si>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</si>
  <si>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</si>
  <si>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</si>
  <si>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</si>
  <si>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</si>
  <si>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</si>
  <si>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</si>
  <si>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</si>
  <si>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</si>
  <si>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</si>
  <si>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</si>
  <si>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</si>
  <si>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</si>
  <si>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</si>
  <si>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</si>
  <si>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</si>
  <si>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</si>
  <si>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</si>
  <si>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</si>
  <si>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</si>
  <si>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</si>
  <si>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</si>
  <si>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</si>
  <si>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</si>
  <si>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</si>
  <si>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</si>
  <si>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</si>
  <si>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</si>
  <si>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</si>
  <si>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</si>
  <si>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</si>
  <si>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</si>
  <si>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</si>
  <si>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</si>
  <si>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</si>
  <si>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</si>
  <si>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</si>
  <si>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</si>
  <si>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</si>
  <si>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</si>
  <si>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</si>
  <si>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</si>
  <si>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</si>
  <si>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</si>
  <si>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</si>
  <si>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</si>
  <si>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</si>
  <si>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</si>
  <si>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</si>
  <si>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</si>
  <si>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</si>
  <si>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</si>
  <si>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</si>
  <si>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</si>
  <si>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</si>
  <si>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</si>
  <si>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</si>
  <si>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</si>
  <si>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</si>
  <si>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</si>
  <si>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</si>
  <si>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</si>
  <si>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</si>
  <si>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</si>
  <si>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</si>
  <si>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</si>
  <si>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</si>
  <si>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</si>
  <si>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</si>
  <si>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</si>
  <si>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</si>
  <si>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</si>
  <si>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</si>
  <si>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</si>
  <si>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</si>
  <si>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</si>
  <si>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</si>
  <si>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</si>
  <si>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</si>
  <si>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</si>
  <si>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</si>
  <si>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</si>
  <si>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</si>
  <si>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</si>
  <si>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</si>
  <si>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</si>
  <si>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</si>
  <si>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</si>
  <si>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</si>
  <si>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</si>
  <si>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</si>
  <si>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</si>
  <si>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</si>
  <si>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</si>
  <si>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</si>
  <si>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</si>
  <si>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</si>
  <si>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</si>
  <si>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</si>
  <si>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</si>
  <si>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</si>
  <si>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</si>
  <si>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</si>
  <si>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</si>
  <si>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</si>
  <si>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</si>
  <si>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</si>
  <si>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</si>
  <si>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</si>
  <si>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</si>
  <si>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</si>
  <si>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</si>
  <si>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</si>
  <si>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</si>
  <si>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</si>
  <si>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</si>
  <si>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</si>
  <si>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</si>
  <si>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</si>
  <si>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</si>
  <si>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</si>
  <si>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</si>
  <si>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</si>
  <si>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</si>
  <si>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</si>
  <si>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</si>
  <si>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</si>
  <si>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</si>
  <si>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</si>
  <si>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</si>
  <si>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</si>
  <si>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</si>
  <si>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</si>
  <si>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</si>
  <si>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</si>
  <si>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</si>
  <si>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</si>
  <si>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</si>
  <si>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</si>
  <si>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</si>
  <si>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</si>
  <si>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</si>
  <si>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</si>
  <si>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</si>
  <si>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</si>
  <si>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</si>
  <si>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</si>
  <si>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</si>
  <si>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</si>
  <si>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</si>
  <si>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</si>
  <si>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</si>
  <si>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</si>
  <si>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</si>
  <si>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</si>
  <si>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</si>
  <si>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</si>
  <si>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</si>
  <si>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</si>
  <si>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</si>
  <si>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</si>
  <si>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</si>
  <si>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</si>
  <si>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</si>
  <si>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</si>
  <si>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</si>
  <si>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</si>
  <si>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</si>
  <si>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</si>
  <si>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</si>
  <si>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</si>
  <si>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</si>
  <si>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</si>
  <si>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</si>
  <si>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</si>
  <si>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</si>
  <si>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</si>
  <si>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</si>
  <si>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</si>
  <si>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</si>
  <si>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</si>
  <si>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</si>
  <si>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</si>
  <si>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</si>
  <si>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</si>
  <si>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</si>
  <si>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</si>
  <si>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</si>
  <si>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</si>
  <si>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</si>
  <si>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</si>
  <si>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</si>
  <si>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</si>
  <si>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</si>
  <si>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</si>
  <si>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</si>
  <si>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</si>
  <si>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</si>
  <si>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</si>
  <si>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</si>
  <si>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</si>
  <si>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</si>
  <si>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</si>
  <si>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</si>
  <si>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</si>
  <si>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</si>
  <si>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</si>
  <si>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</si>
  <si>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</si>
  <si>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</si>
  <si>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</si>
  <si>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</si>
  <si>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</si>
  <si>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</si>
  <si>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</si>
  <si>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</si>
  <si>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</si>
  <si>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</si>
  <si>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</si>
  <si>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</si>
  <si>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</si>
  <si>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</si>
  <si>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</si>
  <si>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</si>
  <si>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</si>
  <si>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</si>
  <si>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</si>
  <si>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</si>
  <si>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</si>
  <si>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</si>
  <si>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</si>
  <si>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</si>
  <si>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</si>
  <si>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</si>
  <si>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</si>
  <si>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</si>
  <si>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</si>
  <si>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</si>
  <si>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</si>
  <si>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</si>
  <si>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</si>
  <si>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</si>
  <si>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</si>
  <si>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</si>
  <si>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</si>
  <si>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</si>
  <si>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</si>
  <si>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</si>
  <si>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</si>
  <si>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</si>
  <si>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</si>
  <si>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</si>
  <si>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</si>
  <si>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</si>
  <si>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</si>
  <si>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</si>
  <si>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</si>
  <si>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</si>
  <si>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</si>
  <si>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</si>
  <si>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</si>
  <si>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</si>
  <si>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</si>
  <si>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</si>
  <si>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</si>
  <si>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</si>
  <si>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</si>
  <si>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</si>
  <si>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</si>
  <si>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</si>
  <si>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</si>
  <si>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</si>
  <si>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</si>
  <si>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</si>
  <si>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</si>
  <si>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</si>
  <si>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</si>
  <si>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</si>
  <si>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</si>
  <si>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</si>
  <si>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</si>
  <si>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</si>
  <si>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</si>
  <si>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</si>
  <si>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</si>
  <si>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</si>
  <si>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</si>
  <si>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</si>
  <si>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</si>
  <si>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</si>
  <si>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</si>
  <si>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</si>
  <si>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</si>
  <si>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</si>
  <si>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</si>
  <si>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</si>
  <si>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</si>
  <si>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</si>
  <si>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</si>
  <si>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</si>
  <si>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</si>
  <si>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</si>
  <si>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</si>
  <si>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</si>
  <si>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</si>
  <si>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</si>
  <si>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</si>
  <si>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</si>
  <si>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</si>
  <si>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</si>
  <si>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</si>
  <si>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</si>
  <si>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</si>
  <si>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</si>
  <si>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</si>
  <si>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</si>
  <si>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</si>
  <si>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</si>
  <si>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</si>
  <si>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</si>
  <si>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</si>
  <si>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</si>
  <si>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</si>
  <si>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</si>
  <si>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</si>
  <si>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</si>
  <si>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</si>
  <si>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</si>
  <si>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</si>
  <si>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</si>
  <si>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</si>
  <si>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</si>
  <si>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</si>
  <si>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</si>
  <si>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</si>
  <si>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</si>
  <si>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</si>
  <si>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</si>
  <si>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</si>
  <si>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</si>
  <si>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</si>
  <si>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</si>
  <si>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</si>
  <si>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</si>
  <si>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</si>
  <si>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</si>
  <si>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</si>
  <si>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</si>
  <si>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</si>
  <si>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</si>
  <si>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</si>
  <si>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</si>
  <si>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</si>
  <si>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</si>
  <si>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</si>
  <si>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</si>
  <si>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</si>
  <si>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</si>
  <si>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</si>
  <si>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</si>
  <si>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</si>
  <si>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</si>
  <si>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</si>
  <si>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</si>
  <si>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</si>
  <si>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</si>
  <si>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</si>
  <si>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</si>
  <si>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</si>
  <si>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</si>
  <si>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</si>
  <si>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</si>
  <si>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</si>
  <si>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</si>
  <si>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</si>
  <si>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</si>
  <si>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</si>
  <si>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</si>
  <si>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</si>
  <si>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</si>
  <si>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</si>
  <si>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</si>
  <si>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</si>
  <si>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</si>
  <si>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</si>
  <si>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</si>
  <si>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</si>
  <si>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</si>
  <si>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</si>
  <si>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</si>
  <si>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</si>
  <si>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</si>
  <si>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</si>
  <si>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</si>
  <si>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</si>
  <si>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</si>
  <si>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</si>
  <si>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</si>
  <si>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</si>
  <si>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</si>
  <si>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</si>
  <si>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</si>
  <si>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</si>
  <si>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</si>
  <si>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</si>
  <si>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</si>
  <si>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</si>
  <si>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</si>
  <si>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</si>
  <si>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</si>
  <si>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</si>
  <si>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</si>
  <si>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</si>
  <si>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</si>
  <si>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</si>
  <si>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</si>
  <si>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</si>
  <si>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</si>
  <si>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</si>
  <si>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</si>
  <si>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</si>
  <si>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</si>
  <si>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</si>
  <si>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</si>
  <si>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</si>
  <si>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</si>
  <si>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</si>
  <si>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</si>
  <si>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</si>
  <si>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</si>
  <si>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</si>
  <si>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</si>
  <si>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</si>
  <si>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</si>
  <si>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</si>
  <si>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</si>
  <si>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</si>
  <si>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</si>
  <si>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</si>
  <si>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</si>
  <si>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</si>
  <si>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</si>
  <si>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</si>
  <si>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</si>
  <si>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</si>
  <si>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</si>
  <si>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</si>
  <si>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</si>
  <si>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</si>
  <si>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</si>
  <si>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</si>
  <si>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</si>
  <si>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</si>
  <si>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</si>
  <si>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</si>
  <si>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</si>
  <si>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</si>
  <si>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</si>
  <si>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</si>
  <si>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</si>
  <si>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</si>
  <si>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</si>
  <si>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</si>
  <si>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</si>
  <si>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</si>
  <si>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</si>
  <si>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</si>
  <si>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</si>
  <si>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</si>
  <si>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</si>
  <si>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</si>
  <si>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</si>
  <si>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</si>
  <si>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</si>
  <si>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</si>
  <si>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</si>
  <si>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</si>
  <si>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</si>
  <si>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</si>
  <si>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</si>
  <si>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</si>
  <si>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</si>
  <si>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</si>
  <si>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</si>
  <si>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</si>
  <si>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</si>
  <si>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</si>
  <si>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</si>
  <si>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</si>
  <si>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</si>
  <si>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</si>
  <si>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</si>
  <si>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</si>
  <si>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</si>
  <si>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</si>
  <si>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</si>
  <si>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</si>
  <si>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</si>
  <si>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</si>
  <si>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</si>
  <si>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</si>
  <si>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</si>
  <si>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</si>
  <si>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</si>
  <si>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</si>
  <si>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</si>
  <si>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</si>
  <si>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</si>
  <si>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</si>
  <si>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</si>
  <si>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</si>
  <si>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</si>
  <si>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</si>
  <si>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</si>
  <si>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</si>
  <si>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</si>
  <si>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</si>
  <si>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</si>
  <si>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</si>
  <si>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</si>
  <si>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</si>
  <si>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</si>
  <si>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</si>
  <si>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</si>
  <si>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</si>
  <si>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</si>
  <si>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</si>
  <si>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</si>
  <si>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</si>
  <si>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</si>
  <si>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</si>
  <si>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</si>
  <si>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</si>
  <si>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</si>
  <si>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</si>
  <si>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</si>
  <si>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</si>
  <si>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</si>
  <si>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</si>
  <si>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</si>
  <si>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</si>
  <si>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</si>
  <si>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</si>
  <si>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</si>
  <si>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</si>
  <si>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</si>
  <si>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</si>
  <si>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</si>
  <si>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</si>
  <si>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</si>
  <si>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</si>
  <si>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</si>
  <si>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</si>
  <si>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</si>
  <si>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</si>
  <si>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</si>
  <si>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</si>
  <si>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</si>
  <si>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</si>
  <si>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</si>
  <si>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</si>
  <si>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</si>
  <si>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</si>
  <si>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</si>
  <si>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</si>
  <si>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</si>
  <si>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</si>
  <si>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</si>
  <si>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</si>
  <si>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</si>
  <si>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</si>
  <si>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</si>
  <si>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</si>
  <si>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</si>
  <si>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</si>
  <si>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</si>
  <si>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</si>
  <si>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</si>
  <si>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</si>
  <si>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</si>
  <si>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</si>
  <si>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</si>
  <si>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</si>
  <si>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</si>
  <si>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</si>
  <si>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</si>
  <si>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</si>
  <si>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</si>
  <si>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</si>
  <si>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</si>
  <si>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</si>
  <si>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</si>
  <si>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</si>
  <si>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</si>
  <si>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</si>
  <si>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</si>
  <si>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</si>
  <si>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</si>
  <si>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</si>
  <si>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</si>
  <si>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</si>
  <si>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</si>
  <si>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</si>
  <si>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</si>
  <si>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</si>
  <si>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</si>
  <si>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</si>
  <si>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</si>
  <si>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</si>
  <si>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</si>
  <si>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</si>
  <si>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</si>
  <si>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</si>
  <si>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</si>
  <si>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</si>
  <si>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</si>
  <si>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</si>
  <si>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</si>
  <si>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</si>
  <si>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</si>
  <si>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</si>
  <si>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</si>
  <si>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</si>
  <si>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</si>
  <si>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</si>
  <si>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</si>
  <si>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</si>
  <si>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</si>
  <si>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</si>
  <si>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</si>
  <si>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</si>
  <si>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</si>
  <si>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</si>
  <si>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</si>
  <si>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</si>
  <si>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</si>
  <si>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</si>
  <si>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</si>
  <si>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</si>
  <si>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</si>
  <si>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</si>
  <si>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</si>
  <si>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</si>
  <si>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</si>
  <si>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</si>
  <si>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</si>
  <si>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</si>
  <si>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</si>
  <si>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</si>
  <si>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</si>
  <si>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</si>
  <si>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</si>
  <si>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</si>
  <si>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</si>
  <si>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</si>
  <si>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</si>
  <si>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</si>
  <si>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</si>
  <si>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</si>
  <si>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</si>
  <si>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</si>
  <si>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</si>
  <si>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</si>
  <si>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</si>
  <si>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</si>
  <si>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</si>
  <si>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</si>
  <si>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</si>
  <si>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</si>
  <si>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</si>
  <si>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</si>
  <si>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</si>
  <si>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</si>
  <si>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</si>
  <si>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</si>
  <si>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</si>
  <si>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</si>
  <si>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</si>
  <si>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</si>
  <si>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</si>
  <si>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</si>
  <si>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</si>
  <si>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</si>
  <si>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</si>
  <si>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</si>
  <si>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</si>
  <si>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</si>
  <si>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</si>
  <si>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</si>
  <si>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</si>
  <si>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</si>
  <si>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</si>
  <si>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</si>
  <si>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</si>
  <si>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</si>
  <si>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</si>
  <si>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</si>
  <si>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</si>
  <si>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</si>
  <si>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</si>
  <si>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</si>
  <si>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</si>
  <si>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</si>
  <si>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</si>
  <si>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</si>
  <si>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</si>
  <si>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</si>
  <si>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</si>
  <si>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</si>
  <si>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</si>
  <si>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</si>
  <si>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</si>
  <si>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</si>
  <si>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</si>
  <si>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</si>
  <si>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</si>
  <si>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</si>
  <si>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</si>
  <si>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</si>
  <si>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</si>
  <si>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</si>
  <si>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</si>
  <si>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</si>
  <si>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</si>
  <si>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</si>
  <si>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</si>
  <si>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</si>
  <si>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</si>
  <si>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</si>
  <si>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</si>
  <si>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</si>
  <si>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</si>
  <si>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</si>
  <si>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</si>
  <si>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</si>
  <si>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</si>
  <si>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</si>
  <si>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</si>
  <si>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</si>
  <si>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</si>
  <si>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</si>
  <si>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</si>
  <si>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</si>
  <si>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</si>
  <si>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</si>
  <si>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</si>
  <si>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</si>
  <si>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</si>
  <si>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</si>
  <si>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</si>
  <si>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</si>
  <si>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</si>
  <si>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</si>
  <si>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</si>
  <si>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</si>
  <si>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</si>
  <si>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</si>
  <si>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</si>
  <si>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</si>
  <si>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</si>
  <si>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</si>
  <si>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</si>
  <si>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</si>
  <si>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</si>
  <si>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</si>
  <si>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</si>
  <si>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</si>
  <si>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</si>
  <si>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</si>
  <si>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</si>
  <si>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</si>
  <si>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</si>
  <si>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</si>
  <si>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</si>
  <si>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</si>
  <si>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</si>
  <si>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</si>
  <si>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</si>
  <si>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</si>
  <si>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</si>
  <si>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</si>
  <si>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</si>
  <si>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</si>
  <si>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</si>
  <si>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</si>
  <si>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</si>
  <si>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</si>
  <si>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</si>
  <si>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</si>
  <si>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</si>
  <si>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</si>
  <si>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</si>
  <si>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</si>
  <si>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</si>
  <si>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</si>
  <si>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</si>
  <si>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</si>
  <si>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</si>
  <si>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</si>
  <si>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</si>
  <si>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</si>
  <si>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</si>
  <si>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</si>
  <si>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</si>
  <si>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</si>
  <si>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</si>
  <si>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</si>
  <si>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</si>
  <si>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</si>
  <si>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</si>
  <si>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</si>
  <si>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</si>
  <si>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</si>
  <si>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</si>
  <si>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</si>
  <si>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</si>
  <si>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</si>
  <si>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</si>
  <si>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</si>
  <si>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</si>
  <si>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</si>
  <si>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</si>
  <si>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</si>
  <si>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</si>
  <si>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</si>
  <si>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</si>
  <si>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</si>
  <si>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</si>
  <si>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</si>
  <si>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</si>
  <si>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</si>
  <si>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</si>
  <si>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</si>
  <si>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</si>
  <si>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</si>
  <si>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</si>
  <si>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</si>
  <si>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</si>
  <si>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</si>
  <si>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</si>
  <si>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</si>
  <si>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</si>
  <si>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</si>
  <si>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</si>
  <si>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</si>
  <si>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</si>
  <si>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</si>
  <si>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</si>
  <si>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</si>
  <si>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</si>
  <si>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</si>
  <si>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</si>
  <si>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</si>
  <si>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</si>
  <si>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</si>
  <si>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</si>
  <si>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</si>
  <si>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</si>
  <si>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</si>
  <si>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</si>
  <si>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</si>
  <si>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</si>
  <si>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</si>
  <si>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</si>
  <si>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</si>
  <si>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</si>
  <si>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</si>
  <si>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</si>
  <si>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</si>
  <si>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</si>
  <si>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</si>
  <si>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</si>
  <si>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</si>
  <si>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</si>
  <si>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</si>
  <si>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</si>
  <si>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</si>
  <si>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</si>
  <si>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</si>
  <si>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</si>
  <si>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</si>
  <si>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</si>
  <si>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</si>
  <si>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</si>
  <si>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</si>
  <si>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</si>
  <si>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</si>
  <si>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</si>
  <si>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</si>
  <si>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</si>
  <si>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</si>
  <si>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</si>
  <si>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</si>
  <si>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</si>
  <si>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</si>
  <si>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</si>
  <si>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</si>
  <si>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</si>
  <si>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</si>
  <si>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</si>
  <si>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</si>
  <si>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</si>
  <si>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</si>
  <si>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</si>
  <si>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</si>
  <si>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</si>
  <si>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</si>
  <si>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</si>
  <si>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</si>
  <si>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</si>
  <si>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</si>
  <si>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</si>
  <si>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</si>
  <si>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</si>
  <si>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</si>
  <si>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</si>
  <si>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</si>
  <si>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</si>
  <si>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</si>
  <si>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</si>
  <si>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</si>
  <si>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</si>
  <si>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</si>
  <si>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</si>
  <si>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</si>
  <si>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</si>
  <si>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</si>
  <si>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</si>
  <si>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</si>
  <si>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</si>
  <si>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</si>
  <si>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</si>
  <si>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</si>
  <si>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</si>
  <si>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</si>
  <si>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</si>
  <si>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</si>
  <si>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</si>
  <si>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</si>
  <si>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</si>
  <si>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</si>
  <si>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</si>
  <si>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</si>
  <si>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</si>
  <si>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</si>
  <si>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</si>
  <si>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</si>
  <si>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</si>
  <si>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</si>
  <si>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</si>
  <si>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</si>
  <si>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</si>
  <si>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</si>
  <si>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</si>
  <si>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</si>
  <si>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</si>
  <si>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</si>
  <si>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</si>
  <si>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</si>
  <si>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</si>
  <si>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</si>
  <si>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</si>
  <si>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</si>
  <si>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</si>
  <si>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</si>
  <si>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</si>
  <si>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</si>
  <si>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</si>
  <si>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</si>
  <si>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</si>
  <si>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</si>
  <si>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</si>
  <si>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</si>
  <si>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</si>
  <si>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</si>
  <si>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</si>
  <si>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</si>
  <si>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</si>
  <si>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</si>
  <si>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</si>
  <si>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</si>
  <si>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</si>
  <si>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</si>
  <si>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</si>
  <si>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</si>
  <si>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</si>
  <si>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</si>
  <si>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</si>
  <si>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</si>
  <si>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</si>
  <si>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</si>
  <si>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</si>
  <si>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</si>
  <si>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</si>
  <si>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</si>
  <si>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</si>
  <si>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</si>
  <si>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</si>
  <si>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</si>
  <si>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</si>
  <si>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</si>
  <si>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</si>
  <si>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</si>
  <si>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</si>
  <si>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</si>
  <si>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</si>
  <si>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</si>
  <si>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</si>
  <si>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</si>
  <si>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</si>
  <si>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</si>
  <si>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</si>
  <si>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</si>
  <si>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</si>
  <si>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</si>
  <si>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</si>
  <si>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</si>
  <si>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</si>
  <si>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</si>
  <si>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</si>
  <si>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</si>
  <si>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</si>
  <si>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</si>
  <si>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</si>
  <si>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</si>
  <si>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</si>
  <si>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</si>
  <si>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</si>
  <si>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</si>
  <si>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</si>
  <si>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</si>
  <si>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</si>
  <si>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</si>
  <si>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</si>
  <si>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</si>
  <si>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</si>
  <si>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</si>
  <si>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</si>
  <si>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</si>
  <si>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</si>
  <si>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</si>
  <si>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</si>
  <si>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</si>
  <si>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</si>
  <si>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</si>
  <si>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</si>
  <si>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</si>
  <si>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</si>
  <si>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</si>
  <si>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</si>
  <si>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</si>
  <si>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</si>
  <si>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</si>
  <si>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</si>
  <si>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</si>
  <si>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</si>
  <si>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</si>
  <si>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</si>
  <si>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</si>
  <si>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</si>
  <si>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</si>
  <si>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</si>
  <si>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</si>
  <si>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</si>
  <si>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</si>
  <si>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</si>
  <si>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</si>
  <si>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</si>
  <si>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</si>
  <si>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</si>
  <si>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</si>
  <si>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</si>
  <si>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</si>
  <si>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</si>
  <si>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</si>
  <si>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</si>
  <si>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</si>
  <si>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</si>
  <si>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</si>
  <si>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</si>
  <si>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</si>
  <si>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</si>
  <si>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</si>
  <si>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</si>
  <si>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</si>
  <si>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</si>
  <si>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</si>
  <si>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</si>
  <si>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</si>
  <si>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</si>
  <si>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</si>
  <si>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</si>
  <si>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</si>
  <si>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</si>
  <si>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</si>
  <si>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</si>
  <si>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</si>
  <si>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</si>
  <si>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</si>
  <si>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</si>
  <si>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</si>
  <si>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</si>
  <si>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</si>
  <si>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</si>
  <si>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</si>
  <si>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</si>
  <si>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</si>
  <si>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</si>
  <si>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</si>
  <si>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</si>
  <si>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</si>
  <si>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</si>
  <si>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</si>
  <si>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</si>
  <si>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</si>
  <si>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</si>
  <si>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</si>
  <si>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</si>
  <si>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</si>
  <si>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</si>
  <si>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</si>
  <si>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</si>
  <si>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</si>
  <si>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</si>
  <si>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</si>
  <si>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</si>
  <si>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</si>
  <si>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</si>
  <si>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</si>
  <si>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</si>
  <si>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</si>
  <si>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</si>
  <si>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</si>
  <si>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</si>
  <si>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</si>
  <si>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</si>
  <si>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</si>
  <si>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</si>
  <si>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</si>
  <si>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</si>
  <si>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</si>
  <si>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</si>
  <si>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</si>
  <si>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</si>
  <si>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</si>
  <si>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</si>
  <si>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</si>
  <si>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</si>
  <si>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</si>
  <si>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</si>
  <si>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</si>
  <si>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</si>
  <si>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</si>
  <si>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</si>
  <si>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</si>
  <si>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</si>
  <si>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</si>
  <si>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</si>
  <si>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</si>
  <si>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</si>
  <si>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</si>
  <si>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</si>
  <si>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</si>
  <si>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</si>
  <si>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</si>
  <si>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</si>
  <si>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</si>
  <si>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</si>
  <si>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</si>
  <si>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</si>
  <si>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</si>
  <si>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</si>
  <si>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</si>
  <si>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</si>
  <si>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</si>
  <si>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</si>
  <si>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</si>
  <si>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</si>
  <si>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</si>
  <si>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</si>
  <si>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</si>
  <si>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</si>
  <si>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</si>
  <si>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</si>
  <si>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</si>
  <si>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</si>
  <si>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</si>
  <si>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</si>
  <si>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</si>
  <si>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</si>
  <si>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</si>
  <si>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</si>
  <si>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</si>
  <si>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</si>
  <si>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</si>
  <si>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</si>
  <si>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</si>
  <si>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</si>
  <si>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</si>
  <si>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</si>
  <si>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</si>
  <si>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</si>
  <si>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</si>
  <si>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</si>
  <si>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</si>
  <si>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</si>
  <si>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</si>
  <si>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</si>
  <si>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</si>
  <si>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</si>
  <si>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</si>
  <si>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</si>
  <si>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</si>
  <si>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</si>
  <si>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</si>
  <si>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</si>
  <si>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</si>
  <si>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</si>
  <si>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</si>
  <si>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</si>
  <si>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</si>
  <si>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</si>
  <si>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</si>
  <si>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</si>
  <si>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</si>
  <si>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</si>
  <si>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</si>
  <si>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</si>
  <si>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</si>
  <si>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</si>
  <si>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</si>
  <si>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</si>
  <si>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</si>
  <si>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</si>
  <si>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</si>
  <si>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</si>
  <si>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</si>
  <si>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</si>
  <si>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</si>
  <si>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</si>
  <si>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</si>
  <si>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</si>
  <si>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</si>
  <si>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</si>
  <si>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</si>
  <si>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</si>
  <si>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</si>
  <si>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</si>
  <si>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</si>
  <si>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</si>
  <si>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</si>
  <si>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</si>
  <si>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</si>
  <si>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</si>
  <si>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</si>
  <si>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</si>
  <si>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</si>
  <si>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</si>
  <si>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</si>
  <si>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</si>
  <si>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</si>
  <si>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</si>
  <si>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</si>
  <si>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</si>
  <si>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</si>
  <si>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</si>
  <si>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</si>
  <si>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</si>
  <si>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</si>
  <si>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</si>
  <si>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</si>
  <si>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</si>
  <si>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</si>
  <si>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</si>
  <si>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</si>
  <si>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</si>
  <si>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</si>
  <si>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</si>
  <si>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</si>
  <si>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</si>
  <si>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</si>
  <si>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</si>
  <si>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</si>
  <si>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</si>
  <si>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</si>
  <si>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</si>
  <si>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</si>
  <si>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</si>
  <si>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</si>
  <si>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</si>
  <si>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</si>
  <si>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</si>
  <si>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</si>
  <si>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</si>
  <si>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</si>
  <si>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</si>
  <si>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</si>
  <si>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</si>
  <si>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</si>
  <si>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</si>
  <si>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</si>
  <si>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</si>
  <si>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</si>
  <si>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</si>
  <si>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</si>
  <si>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</si>
  <si>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</si>
  <si>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</si>
  <si>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</si>
  <si>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</si>
  <si>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</si>
  <si>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</si>
  <si>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</si>
  <si>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</si>
  <si>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</si>
  <si>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</si>
  <si>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</si>
  <si>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</si>
  <si>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</si>
  <si>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</si>
  <si>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</si>
  <si>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</si>
  <si>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</si>
  <si>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</si>
  <si>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</si>
  <si>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</si>
  <si>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</si>
  <si>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</si>
  <si>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</si>
  <si>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</si>
  <si>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</si>
  <si>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</si>
  <si>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</si>
  <si>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</si>
  <si>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</si>
  <si>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</si>
  <si>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</si>
  <si>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</si>
  <si>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</si>
  <si>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</si>
  <si>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</si>
  <si>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</si>
  <si>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</si>
  <si>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</si>
  <si>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</si>
  <si>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</si>
  <si>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</si>
  <si>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</si>
  <si>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</si>
  <si>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</si>
  <si>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</si>
  <si>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</si>
  <si>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</si>
  <si>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</si>
  <si>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</si>
  <si>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</si>
  <si>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</si>
  <si>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</si>
  <si>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</si>
  <si>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</si>
  <si>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</si>
  <si>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</si>
  <si>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</si>
  <si>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</si>
  <si>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</si>
  <si>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</si>
  <si>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</si>
  <si>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</si>
  <si>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</si>
  <si>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</si>
  <si>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</si>
  <si>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</si>
  <si>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</si>
  <si>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</si>
  <si>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</si>
  <si>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</si>
  <si>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</si>
  <si>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</si>
  <si>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</si>
  <si>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</si>
  <si>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</si>
  <si>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</si>
  <si>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</si>
  <si>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</si>
  <si>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</si>
  <si>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</si>
  <si>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</si>
  <si>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</si>
  <si>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</si>
  <si>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</si>
  <si>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</si>
  <si>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</si>
  <si>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</si>
  <si>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</si>
  <si>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</si>
  <si>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</si>
  <si>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</si>
  <si>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</si>
  <si>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</si>
  <si>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</si>
  <si>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</si>
  <si>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</si>
  <si>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</si>
  <si>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</si>
  <si>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</si>
  <si>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</si>
  <si>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</si>
  <si>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</si>
  <si>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</si>
  <si>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</si>
  <si>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</si>
  <si>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</si>
  <si>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</si>
  <si>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</si>
  <si>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</si>
  <si>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</si>
  <si>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</si>
  <si>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</si>
  <si>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</si>
  <si>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</si>
  <si>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</si>
  <si>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</si>
  <si>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</si>
  <si>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</si>
  <si>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</si>
  <si>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</si>
  <si>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</si>
  <si>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</si>
  <si>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</si>
  <si>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</si>
  <si>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</si>
  <si>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</si>
  <si>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</si>
  <si>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</si>
  <si>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</si>
  <si>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</si>
  <si>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</si>
  <si>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</si>
  <si>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</si>
  <si>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</si>
  <si>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</si>
  <si>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</si>
  <si>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</si>
  <si>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</si>
  <si>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</si>
  <si>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</si>
  <si>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</si>
  <si>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</si>
  <si>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</si>
  <si>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</si>
  <si>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</si>
  <si>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</si>
  <si>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</si>
  <si>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</si>
  <si>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</si>
  <si>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</si>
  <si>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</si>
  <si>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</si>
  <si>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</si>
  <si>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</si>
  <si>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</si>
  <si>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</si>
  <si>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</si>
  <si>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</si>
  <si>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</si>
  <si>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</si>
  <si>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</si>
  <si>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</si>
  <si>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</si>
  <si>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</si>
  <si>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</si>
  <si>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</si>
  <si>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</si>
  <si>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</si>
  <si>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</si>
  <si>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</si>
  <si>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</si>
  <si>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</si>
  <si>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</si>
  <si>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</si>
  <si>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</si>
  <si>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</si>
  <si>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</si>
  <si>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</si>
  <si>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</si>
  <si>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</si>
  <si>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</si>
  <si>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</si>
  <si>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</si>
  <si>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</si>
  <si>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</si>
  <si>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</si>
  <si>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</si>
  <si>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</si>
  <si>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</si>
  <si>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</si>
  <si>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</si>
  <si>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</si>
  <si>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</si>
  <si>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</si>
  <si>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</si>
  <si>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</si>
  <si>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</si>
  <si>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</si>
  <si>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</si>
  <si>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</si>
  <si>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</si>
  <si>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</si>
  <si>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</si>
  <si>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</si>
  <si>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</si>
  <si>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</si>
  <si>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</si>
  <si>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</si>
  <si>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</si>
  <si>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</si>
  <si>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</si>
  <si>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</si>
  <si>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</si>
  <si>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</si>
  <si>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</si>
  <si>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</si>
  <si>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</si>
  <si>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</si>
  <si>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</si>
  <si>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</si>
  <si>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</si>
  <si>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</si>
  <si>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</si>
  <si>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</si>
  <si>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</si>
  <si>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</si>
  <si>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</si>
  <si>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</si>
  <si>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</si>
  <si>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</si>
  <si>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</si>
  <si>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</si>
  <si>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</si>
  <si>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</si>
  <si>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</si>
  <si>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</si>
  <si>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</si>
  <si>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</si>
  <si>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</si>
  <si>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</si>
  <si>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</si>
  <si>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</si>
  <si>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</si>
  <si>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</si>
  <si>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</si>
  <si>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</si>
  <si>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</si>
  <si>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</si>
  <si>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</si>
  <si>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</si>
  <si>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</si>
  <si>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</si>
  <si>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</si>
  <si>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</si>
  <si>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</si>
  <si>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</si>
  <si>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</si>
  <si>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</si>
  <si>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</si>
  <si>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</si>
  <si>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</si>
  <si>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</si>
  <si>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</si>
  <si>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</si>
  <si>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</si>
  <si>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</si>
  <si>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</si>
  <si>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</si>
  <si>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</si>
  <si>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</si>
  <si>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</si>
  <si>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</si>
  <si>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</si>
  <si>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</si>
  <si>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</si>
  <si>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</si>
  <si>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</si>
  <si>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</si>
  <si>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</si>
  <si>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</si>
  <si>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</si>
  <si>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</si>
  <si>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</si>
  <si>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</si>
  <si>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</si>
  <si>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</si>
  <si>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</si>
  <si>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</si>
  <si>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</si>
  <si>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</si>
  <si>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</si>
  <si>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</si>
  <si>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</si>
  <si>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</si>
  <si>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</si>
  <si>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</si>
  <si>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</si>
  <si>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</si>
  <si>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</si>
  <si>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</si>
  <si>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</si>
  <si>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</si>
  <si>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</si>
  <si>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</si>
  <si>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</si>
  <si>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</si>
  <si>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</si>
  <si>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</si>
  <si>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</si>
  <si>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</si>
  <si>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</si>
  <si>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</si>
  <si>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</si>
  <si>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</si>
  <si>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</si>
  <si>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</si>
  <si>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</si>
  <si>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</si>
  <si>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</si>
  <si>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</si>
  <si>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</si>
  <si>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</si>
  <si>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</si>
  <si>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</si>
  <si>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</si>
  <si>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</si>
  <si>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</si>
  <si>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</si>
  <si>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</si>
  <si>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</si>
  <si>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</si>
  <si>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</si>
  <si>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</si>
  <si>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</si>
  <si>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</si>
  <si>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</si>
  <si>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</si>
  <si>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</si>
  <si>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</si>
  <si>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</si>
  <si>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</si>
  <si>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</si>
  <si>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</si>
  <si>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</si>
  <si>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</si>
  <si>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</si>
  <si>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</si>
  <si>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</si>
  <si>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</si>
  <si>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</si>
  <si>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</si>
  <si>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</si>
  <si>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</si>
  <si>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</si>
  <si>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</si>
  <si>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</si>
  <si>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</si>
  <si>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</si>
  <si>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</si>
  <si>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</si>
  <si>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</si>
  <si>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</si>
  <si>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</si>
  <si>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</si>
  <si>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</si>
  <si>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</si>
  <si>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</si>
  <si>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</si>
  <si>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</si>
  <si>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</si>
  <si>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</si>
  <si>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</si>
  <si>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</si>
  <si>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</si>
  <si>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</si>
  <si>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</si>
  <si>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</si>
  <si>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</si>
  <si>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</si>
  <si>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</si>
  <si>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</si>
  <si>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</si>
  <si>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</si>
  <si>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</si>
  <si>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</si>
  <si>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</si>
  <si>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</si>
  <si>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</si>
  <si>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</si>
  <si>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</si>
  <si>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</si>
  <si>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</si>
  <si>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</si>
  <si>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</si>
  <si>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</si>
  <si>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</si>
  <si>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</si>
  <si>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</si>
  <si>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</si>
  <si>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</si>
  <si>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</si>
  <si>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</si>
  <si>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</si>
  <si>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</si>
  <si>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</si>
  <si>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</si>
  <si>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</si>
  <si>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</si>
  <si>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</si>
  <si>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</si>
  <si>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</si>
  <si>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</si>
  <si>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</si>
  <si>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</si>
  <si>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</si>
  <si>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</si>
  <si>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</si>
  <si>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</si>
  <si>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</si>
  <si>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</si>
  <si>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</si>
  <si>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</si>
  <si>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</si>
  <si>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</si>
  <si>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</si>
  <si>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</si>
  <si>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</si>
  <si>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</si>
  <si>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</si>
  <si>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</si>
  <si>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</si>
  <si>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</si>
  <si>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</si>
  <si>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</si>
  <si>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</si>
  <si>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</si>
  <si>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</si>
  <si>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</si>
  <si>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</si>
  <si>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</si>
  <si>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</si>
  <si>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</si>
  <si>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</si>
  <si>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</si>
  <si>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</si>
  <si>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</si>
  <si>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</si>
  <si>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</si>
  <si>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</si>
  <si>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</si>
  <si>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</si>
  <si>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</si>
  <si>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</si>
  <si>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</si>
  <si>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</si>
  <si>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</si>
  <si>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</si>
  <si>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</si>
  <si>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</si>
  <si>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</si>
  <si>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</si>
  <si>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</si>
  <si>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</si>
  <si>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</si>
  <si>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</si>
  <si>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</si>
  <si>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</si>
  <si>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</si>
  <si>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</si>
  <si>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</si>
  <si>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</si>
  <si>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</si>
  <si>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</si>
  <si>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</si>
  <si>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</si>
  <si>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</si>
  <si>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</si>
  <si>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</si>
  <si>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</si>
  <si>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</si>
  <si>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</si>
  <si>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</si>
  <si>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</si>
  <si>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</si>
  <si>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</si>
  <si>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</si>
  <si>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</si>
  <si>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</si>
  <si>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</si>
  <si>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</si>
  <si>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</si>
  <si>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</si>
  <si>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</si>
  <si>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</si>
  <si>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</si>
  <si>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</si>
  <si>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</si>
  <si>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</si>
  <si>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</si>
  <si>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</si>
  <si>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</si>
  <si>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</si>
  <si>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</si>
  <si>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</si>
  <si>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</si>
  <si>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</si>
  <si>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</si>
  <si>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</si>
  <si>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</si>
  <si>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</si>
  <si>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</si>
  <si>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</si>
  <si>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</si>
  <si>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</si>
  <si>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</si>
  <si>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</si>
  <si>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</si>
  <si>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</si>
  <si>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</si>
  <si>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</si>
  <si>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</si>
  <si>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</si>
  <si>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</si>
  <si>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</si>
  <si>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</si>
  <si>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</si>
  <si>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</si>
  <si>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</si>
  <si>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</si>
  <si>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</si>
  <si>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</si>
  <si>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</si>
  <si>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</si>
  <si>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</si>
  <si>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</si>
  <si>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</si>
  <si>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</si>
  <si>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</si>
  <si>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</si>
  <si>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</si>
  <si>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</si>
  <si>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</si>
  <si>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</si>
  <si>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</si>
  <si>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</si>
  <si>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</si>
  <si>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</si>
  <si>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</si>
  <si>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</si>
  <si>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</si>
  <si>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</si>
  <si>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</si>
  <si>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</si>
  <si>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</si>
  <si>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</si>
  <si>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</si>
  <si>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</si>
  <si>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</si>
  <si>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</si>
  <si>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</si>
  <si>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</si>
  <si>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</si>
  <si>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</si>
  <si>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</si>
  <si>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</si>
  <si>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</si>
  <si>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</si>
  <si>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</si>
  <si>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</si>
  <si>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</si>
  <si>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</si>
  <si>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</si>
  <si>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</si>
  <si>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</si>
  <si>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</si>
  <si>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</si>
  <si>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</si>
  <si>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</si>
  <si>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</si>
  <si>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</si>
  <si>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</si>
  <si>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</si>
  <si>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</si>
  <si>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</si>
  <si>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</si>
  <si>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</si>
  <si>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</si>
  <si>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</si>
  <si>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</si>
  <si>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</si>
  <si>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</si>
  <si>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</si>
  <si>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</si>
  <si>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</si>
  <si>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</si>
  <si>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</si>
  <si>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</si>
  <si>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</si>
  <si>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</si>
  <si>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</si>
  <si>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</si>
  <si>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</si>
  <si>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</si>
  <si>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</si>
  <si>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</si>
  <si>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</si>
  <si>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</si>
  <si>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</si>
  <si>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</si>
  <si>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</si>
  <si>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</si>
  <si>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</si>
  <si>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</si>
  <si>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</si>
  <si>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</si>
  <si>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</si>
  <si>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</si>
  <si>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</si>
  <si>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</si>
  <si>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</si>
  <si>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</si>
  <si>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</si>
  <si>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</si>
  <si>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</si>
  <si>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</si>
  <si>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</si>
  <si>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</si>
  <si>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</si>
  <si>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</si>
  <si>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</si>
  <si>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</si>
  <si>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</si>
  <si>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</si>
  <si>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</si>
  <si>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</si>
  <si>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</si>
  <si>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</si>
  <si>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</si>
  <si>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</si>
  <si>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</si>
  <si>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</si>
  <si>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</si>
  <si>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</si>
  <si>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</si>
  <si>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</si>
  <si>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</si>
  <si>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</si>
  <si>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</si>
  <si>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</si>
  <si>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</si>
  <si>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</si>
  <si>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</si>
  <si>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</si>
  <si>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</si>
  <si>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</si>
  <si>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</si>
  <si>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</si>
  <si>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</si>
  <si>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</si>
  <si>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</si>
  <si>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</si>
  <si>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</si>
  <si>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</si>
  <si>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</si>
  <si>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</si>
  <si>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</si>
  <si>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</si>
  <si>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</si>
  <si>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</si>
  <si>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</si>
  <si>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</si>
  <si>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</si>
  <si>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</si>
  <si>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</si>
  <si>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</si>
  <si>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</si>
  <si>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</si>
  <si>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</si>
  <si>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</si>
  <si>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</si>
  <si>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</si>
  <si>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</si>
  <si>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</si>
  <si>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</si>
  <si>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</si>
  <si>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</si>
  <si>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</si>
  <si>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</si>
  <si>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</si>
  <si>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</si>
  <si>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</si>
  <si>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</si>
  <si>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</si>
  <si>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</si>
  <si>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</si>
  <si>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</si>
  <si>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</si>
  <si>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</si>
  <si>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</si>
  <si>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</si>
  <si>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</si>
  <si>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</si>
  <si>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</si>
  <si>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</si>
  <si>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</si>
  <si>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</si>
  <si>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</si>
  <si>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</si>
  <si>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</si>
  <si>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</si>
  <si>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</si>
  <si>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</si>
  <si>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</si>
  <si>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</si>
  <si>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</si>
  <si>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</si>
  <si>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</si>
  <si>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</si>
  <si>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</si>
  <si>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</si>
  <si>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</si>
  <si>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</si>
  <si>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</si>
  <si>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</si>
  <si>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</si>
  <si>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</si>
  <si>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</si>
  <si>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</si>
  <si>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</si>
  <si>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</si>
  <si>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</si>
  <si>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</si>
  <si>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</si>
  <si>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</si>
  <si>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</si>
  <si>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</si>
  <si>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</si>
  <si>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</si>
  <si>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</si>
  <si>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</si>
  <si>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</si>
  <si>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</si>
  <si>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</si>
  <si>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</si>
  <si>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</si>
  <si>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</si>
  <si>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</si>
  <si>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</si>
  <si>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</si>
  <si>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</si>
  <si>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</si>
  <si>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</si>
  <si>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</si>
  <si>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</si>
  <si>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</si>
  <si>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</si>
  <si>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</si>
  <si>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</si>
  <si>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</si>
  <si>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</si>
  <si>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</si>
  <si>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</si>
  <si>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</si>
  <si>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</si>
  <si>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</si>
  <si>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</si>
  <si>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</si>
  <si>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</si>
  <si>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</si>
  <si>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</si>
  <si>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</si>
  <si>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</si>
  <si>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</si>
  <si>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</si>
  <si>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</si>
  <si>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</si>
  <si>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</si>
  <si>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</si>
  <si>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</si>
  <si>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</si>
  <si>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</si>
  <si>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</si>
  <si>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</si>
  <si>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</si>
  <si>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</si>
  <si>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</si>
  <si>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</si>
  <si>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</si>
  <si>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</si>
  <si>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</si>
  <si>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</si>
  <si>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</si>
  <si>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</si>
  <si>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</si>
  <si>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</si>
  <si>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</si>
  <si>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</si>
  <si>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</si>
  <si>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</si>
  <si>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</si>
  <si>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</si>
  <si>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</si>
  <si>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</si>
  <si>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</si>
  <si>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</si>
  <si>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</si>
  <si>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</si>
  <si>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</si>
  <si>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</si>
  <si>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</si>
  <si>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</si>
  <si>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</si>
  <si>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</si>
  <si>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</si>
  <si>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</si>
  <si>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</si>
  <si>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</si>
  <si>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</si>
  <si>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</si>
  <si>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</si>
  <si>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</si>
  <si>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</si>
  <si>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</si>
  <si>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</si>
  <si>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</si>
  <si>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</si>
  <si>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</si>
  <si>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</si>
  <si>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</si>
  <si>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</si>
  <si>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</si>
  <si>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</si>
  <si>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</si>
  <si>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</si>
  <si>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</si>
  <si>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</si>
  <si>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</si>
  <si>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</si>
  <si>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</si>
  <si>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</si>
  <si>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</si>
  <si>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</si>
  <si>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</si>
  <si>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</si>
  <si>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</si>
  <si>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</si>
  <si>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</si>
  <si>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</si>
  <si>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</si>
  <si>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</si>
  <si>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</si>
  <si>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</si>
  <si>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</si>
  <si>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</si>
  <si>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</si>
  <si>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</si>
  <si>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</si>
  <si>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</si>
  <si>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</si>
  <si>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</si>
  <si>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</si>
  <si>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</si>
  <si>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</si>
  <si>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</si>
  <si>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</si>
  <si>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</si>
  <si>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</si>
  <si>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</si>
  <si>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</si>
  <si>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</si>
  <si>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</si>
  <si>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</si>
  <si>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</si>
  <si>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</si>
  <si>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</si>
  <si>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</si>
  <si>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</si>
  <si>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</si>
  <si>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</si>
  <si>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</si>
  <si>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</si>
  <si>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</si>
  <si>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</si>
  <si>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</si>
  <si>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</si>
  <si>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</si>
  <si>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</si>
  <si>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</si>
  <si>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</si>
  <si>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</si>
  <si>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</si>
  <si>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</si>
  <si>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</si>
  <si>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</si>
  <si>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</si>
  <si>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</si>
  <si>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</si>
  <si>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</si>
  <si>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</si>
  <si>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</si>
  <si>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</si>
  <si>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</si>
  <si>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</si>
  <si>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</si>
  <si>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</si>
  <si>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</si>
  <si>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</si>
  <si>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</si>
  <si>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</si>
  <si>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</si>
  <si>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</si>
  <si>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</si>
  <si>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</si>
  <si>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</si>
  <si>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</si>
  <si>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</si>
  <si>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</si>
  <si>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</si>
  <si>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</si>
  <si>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</si>
  <si>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</si>
  <si>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</si>
  <si>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</si>
  <si>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</si>
  <si>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</si>
  <si>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</si>
  <si>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</si>
  <si>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</si>
  <si>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</si>
  <si>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</si>
  <si>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</si>
  <si>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</si>
  <si>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</si>
  <si>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</si>
  <si>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</si>
  <si>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</si>
  <si>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</si>
  <si>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</si>
  <si>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</si>
  <si>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</si>
  <si>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</si>
  <si>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</si>
  <si>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</si>
  <si>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</si>
  <si>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</si>
  <si>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</si>
  <si>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</si>
  <si>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</si>
  <si>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</si>
  <si>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</si>
  <si>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</si>
  <si>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</si>
  <si>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</si>
  <si>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</si>
  <si>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</si>
  <si>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</si>
  <si>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</si>
  <si>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</si>
  <si>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</si>
  <si>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</si>
  <si>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</si>
  <si>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</si>
  <si>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</si>
  <si>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</si>
  <si>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</si>
  <si>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</si>
  <si>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</si>
  <si>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</si>
  <si>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</si>
  <si>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</si>
  <si>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</si>
  <si>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</si>
  <si>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</si>
  <si>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</si>
  <si>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</si>
  <si>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</si>
  <si>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</si>
  <si>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</si>
  <si>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</si>
  <si>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</si>
  <si>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</si>
  <si>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</si>
  <si>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</si>
  <si>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</si>
  <si>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</si>
  <si>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</si>
  <si>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</si>
  <si>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</si>
  <si>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</si>
  <si>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</si>
  <si>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</si>
  <si>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</si>
  <si>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</si>
  <si>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</si>
  <si>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</si>
  <si>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</si>
  <si>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</si>
  <si>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</si>
  <si>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</si>
  <si>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</si>
  <si>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</si>
  <si>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</si>
  <si>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</si>
  <si>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</si>
  <si>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</si>
  <si>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</si>
  <si>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</si>
  <si>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</si>
  <si>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</si>
  <si>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</si>
  <si>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</si>
  <si>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</si>
  <si>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</si>
  <si>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</si>
  <si>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</si>
  <si>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</si>
  <si>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</si>
  <si>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</si>
  <si>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</si>
  <si>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</si>
  <si>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</si>
  <si>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</si>
  <si>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</si>
  <si>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</si>
  <si>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</si>
  <si>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</si>
  <si>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</si>
  <si>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</si>
  <si>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</si>
  <si>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</si>
  <si>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</si>
  <si>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</si>
  <si>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</si>
  <si>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</si>
  <si>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</si>
  <si>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</si>
  <si>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</si>
  <si>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</si>
  <si>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</si>
  <si>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</si>
  <si>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</si>
  <si>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</si>
  <si>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</si>
  <si>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</si>
  <si>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</si>
  <si>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</si>
  <si>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</si>
  <si>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</si>
  <si>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</si>
  <si>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</si>
  <si>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</si>
  <si>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</si>
  <si>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</si>
  <si>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</si>
  <si>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</si>
  <si>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</si>
  <si>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</si>
  <si>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</si>
  <si>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</si>
  <si>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</si>
  <si>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</si>
  <si>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</si>
  <si>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</si>
  <si>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</si>
  <si>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</si>
  <si>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</si>
  <si>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</si>
  <si>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</si>
  <si>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</si>
  <si>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</si>
  <si>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</si>
  <si>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</si>
  <si>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</si>
  <si>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</si>
  <si>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</si>
  <si>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</si>
  <si>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</si>
  <si>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</si>
  <si>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</si>
  <si>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</si>
  <si>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</si>
  <si>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</si>
  <si>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</si>
  <si>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</si>
  <si>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</si>
  <si>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</si>
  <si>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</si>
  <si>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</si>
  <si>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</si>
  <si>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</si>
  <si>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</si>
  <si>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</si>
  <si>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</si>
  <si>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</si>
  <si>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</si>
  <si>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</si>
  <si>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</si>
  <si>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</si>
  <si>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</si>
  <si>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</si>
  <si>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</si>
  <si>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</si>
  <si>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</si>
  <si>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</si>
  <si>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</si>
  <si>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</si>
  <si>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</si>
  <si>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</si>
  <si>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</si>
  <si>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</si>
  <si>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</si>
  <si>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</si>
  <si>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</si>
  <si>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</si>
  <si>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</si>
  <si>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</si>
  <si>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</si>
  <si>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</si>
  <si>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</si>
  <si>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</si>
  <si>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</si>
  <si>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</si>
  <si>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</si>
  <si>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</si>
  <si>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</si>
  <si>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</si>
  <si>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</si>
  <si>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</si>
  <si>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</si>
  <si>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</si>
  <si>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</si>
  <si>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</si>
  <si>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</si>
  <si>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</si>
  <si>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</si>
  <si>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</si>
  <si>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</si>
  <si>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</si>
  <si>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</si>
  <si>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</si>
  <si>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</si>
  <si>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</si>
  <si>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</si>
  <si>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</si>
  <si>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</si>
  <si>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</si>
  <si>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</si>
  <si>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</si>
  <si>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</si>
  <si>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</si>
  <si>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</si>
  <si>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</si>
  <si>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</si>
  <si>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</si>
  <si>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</si>
  <si>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</si>
  <si>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</si>
  <si>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</si>
  <si>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</si>
  <si>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</si>
  <si>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</si>
  <si>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</si>
  <si>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</si>
  <si>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</si>
  <si>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</si>
  <si>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</si>
  <si>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</si>
  <si>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</si>
  <si>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</si>
  <si>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</si>
  <si>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</si>
  <si>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</si>
  <si>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</si>
  <si>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</si>
  <si>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</si>
  <si>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</si>
  <si>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</si>
  <si>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</si>
  <si>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</si>
  <si>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</si>
  <si>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</si>
  <si>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</si>
  <si>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</si>
  <si>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</si>
  <si>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</si>
  <si>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</si>
  <si>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</si>
  <si>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</si>
  <si>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</si>
  <si>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</si>
  <si>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</si>
  <si>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</si>
  <si>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</si>
  <si>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</si>
  <si>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</si>
  <si>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</si>
  <si>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</si>
  <si>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</si>
  <si>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</si>
  <si>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</si>
  <si>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</si>
  <si>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</si>
  <si>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</si>
  <si>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</si>
  <si>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</si>
  <si>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</si>
  <si>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</si>
  <si>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</si>
  <si>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</si>
  <si>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</si>
  <si>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</si>
  <si>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</si>
  <si>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</si>
  <si>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</si>
  <si>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</si>
  <si>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</si>
  <si>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</si>
  <si>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</si>
  <si>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</si>
  <si>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</si>
  <si>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</si>
  <si>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</si>
  <si>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</si>
  <si>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</si>
  <si>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</si>
  <si>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</si>
  <si>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</si>
  <si>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</si>
  <si>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</si>
  <si>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</si>
  <si>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</si>
  <si>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</si>
  <si>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</si>
  <si>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</si>
  <si>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</si>
  <si>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</si>
  <si>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</si>
  <si>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</si>
  <si>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</si>
  <si>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</si>
  <si>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</si>
  <si>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</si>
  <si>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</si>
  <si>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</si>
  <si>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</si>
  <si>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</si>
  <si>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</si>
  <si>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</si>
  <si>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</si>
  <si>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</si>
  <si>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</si>
  <si>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</si>
  <si>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</si>
  <si>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</si>
  <si>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</si>
  <si>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</si>
  <si>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</si>
  <si>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</si>
  <si>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</si>
  <si>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</si>
  <si>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</si>
  <si>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</si>
  <si>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</si>
  <si>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</si>
  <si>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</si>
  <si>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</si>
  <si>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</si>
  <si>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</si>
  <si>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</si>
  <si>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</si>
  <si>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</si>
  <si>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</si>
  <si>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</si>
  <si>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</si>
  <si>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</si>
  <si>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</si>
  <si>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</si>
  <si>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</si>
  <si>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</si>
  <si>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</si>
  <si>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</si>
  <si>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</si>
  <si>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</si>
  <si>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</si>
  <si>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</si>
  <si>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</si>
  <si>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</si>
  <si>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</si>
  <si>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</si>
  <si>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</si>
  <si>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</si>
  <si>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</si>
  <si>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</si>
  <si>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</si>
  <si>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</si>
  <si>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</si>
  <si>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</si>
  <si>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</si>
  <si>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</si>
  <si>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</si>
  <si>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</si>
  <si>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</si>
  <si>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</si>
  <si>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</si>
  <si>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</si>
  <si>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</si>
  <si>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</si>
  <si>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</si>
  <si>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</si>
  <si>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</si>
  <si>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</si>
  <si>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</si>
  <si>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</si>
  <si>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</si>
  <si>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</si>
  <si>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</si>
  <si>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</si>
  <si>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</si>
  <si>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</si>
  <si>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</si>
  <si>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</si>
  <si>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</si>
  <si>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</si>
  <si>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</si>
  <si>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</si>
  <si>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</si>
  <si>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</si>
  <si>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</si>
  <si>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</si>
  <si>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</si>
  <si>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</si>
  <si>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</si>
  <si>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</si>
  <si>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</si>
  <si>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</si>
  <si>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</si>
  <si>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</si>
  <si>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</si>
  <si>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</si>
  <si>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</si>
  <si>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</si>
  <si>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</si>
  <si>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</si>
  <si>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</si>
  <si>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</si>
  <si>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</si>
  <si>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</si>
  <si>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</si>
  <si>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</si>
  <si>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</si>
  <si>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</si>
  <si>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</si>
  <si>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</si>
  <si>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</si>
  <si>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</si>
  <si>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</si>
  <si>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</si>
  <si>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</si>
  <si>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</si>
  <si>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</si>
  <si>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</si>
  <si>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</si>
  <si>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</si>
  <si>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</si>
  <si>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</si>
  <si>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</si>
  <si>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</si>
  <si>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</si>
  <si>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</si>
  <si>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</si>
  <si>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</si>
  <si>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</si>
  <si>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</si>
  <si>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</si>
  <si>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</si>
  <si>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</si>
  <si>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</si>
  <si>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</si>
  <si>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</si>
  <si>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</si>
  <si>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</si>
  <si>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</si>
  <si>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</si>
  <si>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</si>
  <si>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</si>
  <si>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</si>
  <si>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</si>
  <si>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</si>
  <si>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</si>
  <si>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</si>
  <si>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</si>
  <si>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</si>
  <si>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</si>
  <si>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</si>
  <si>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</si>
  <si>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</si>
  <si>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</si>
  <si>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</si>
  <si>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</si>
  <si>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</si>
  <si>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</si>
  <si>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</si>
  <si>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</si>
  <si>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</si>
  <si>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</si>
  <si>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</si>
  <si>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</si>
  <si>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</si>
  <si>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</si>
  <si>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</si>
  <si>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</si>
  <si>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</si>
  <si>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</si>
  <si>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</si>
  <si>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</si>
  <si>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</si>
  <si>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</si>
  <si>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</si>
  <si>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</si>
  <si>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</si>
  <si>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</si>
  <si>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</si>
  <si>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</si>
  <si>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</si>
  <si>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</si>
  <si>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</si>
  <si>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</si>
  <si>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</si>
  <si>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</si>
  <si>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</si>
  <si>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</si>
  <si>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</si>
  <si>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</si>
  <si>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</si>
  <si>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</si>
  <si>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</si>
  <si>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</si>
  <si>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</si>
  <si>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</si>
  <si>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</si>
  <si>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</si>
  <si>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</si>
  <si>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</si>
  <si>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</si>
  <si>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</si>
  <si>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</si>
  <si>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</si>
  <si>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</si>
  <si>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</si>
  <si>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</si>
  <si>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</si>
  <si>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</si>
  <si>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</si>
  <si>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</si>
  <si>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</si>
  <si>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</si>
  <si>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</si>
  <si>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</si>
  <si>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</si>
  <si>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</si>
  <si>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</si>
  <si>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</si>
  <si>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</si>
  <si>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</si>
  <si>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</si>
  <si>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</si>
  <si>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</si>
  <si>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</si>
  <si>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</si>
  <si>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</si>
  <si>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</si>
  <si>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</si>
  <si>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</si>
  <si>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</si>
  <si>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</si>
  <si>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</si>
  <si>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</si>
  <si>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</si>
  <si>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</si>
  <si>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</si>
  <si>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</si>
  <si>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</si>
  <si>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</si>
  <si>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</si>
  <si>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</si>
  <si>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</si>
  <si>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</si>
  <si>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</si>
  <si>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</si>
  <si>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</si>
  <si>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</si>
  <si>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</si>
  <si>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</si>
  <si>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</si>
  <si>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</si>
  <si>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</si>
  <si>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</si>
  <si>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</si>
  <si>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</si>
  <si>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</si>
  <si>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</si>
  <si>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</si>
  <si>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</si>
  <si>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</si>
  <si>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</si>
  <si>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</si>
  <si>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</si>
  <si>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</si>
  <si>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</si>
  <si>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</si>
  <si>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</si>
  <si>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</si>
  <si>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</si>
  <si>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</si>
  <si>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</si>
  <si>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</si>
  <si>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</si>
  <si>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</si>
  <si>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</si>
  <si>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</si>
  <si>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</si>
  <si>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</si>
  <si>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</si>
  <si>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</si>
  <si>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</si>
  <si>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</si>
  <si>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</si>
  <si>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</si>
  <si>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</si>
  <si>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</si>
  <si>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</si>
  <si>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</si>
  <si>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</si>
  <si>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</si>
  <si>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</si>
  <si>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</si>
  <si>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</si>
  <si>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</si>
  <si>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</si>
  <si>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</si>
  <si>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</si>
  <si>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</si>
  <si>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</si>
  <si>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</si>
  <si>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</si>
  <si>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</si>
  <si>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</si>
  <si>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</si>
  <si>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</si>
  <si>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</si>
  <si>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</si>
  <si>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</si>
  <si>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</si>
  <si>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</si>
  <si>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</si>
  <si>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</si>
  <si>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</si>
  <si>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</si>
  <si>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</si>
  <si>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</si>
  <si>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</si>
  <si>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</si>
  <si>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</si>
  <si>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</si>
  <si>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</si>
  <si>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</si>
  <si>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</si>
  <si>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</si>
  <si>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</si>
  <si>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</si>
  <si>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</si>
  <si>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</si>
  <si>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</si>
  <si>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</si>
  <si>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</si>
  <si>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</si>
  <si>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</si>
  <si>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</si>
  <si>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</si>
  <si>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</si>
  <si>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</si>
  <si>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</si>
  <si>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</si>
  <si>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</si>
  <si>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</si>
  <si>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</si>
  <si>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</si>
  <si>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</si>
  <si>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</si>
  <si>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</si>
  <si>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</si>
  <si>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</si>
  <si>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</si>
  <si>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</si>
  <si>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</si>
  <si>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</si>
  <si>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</si>
  <si>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</si>
  <si>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</si>
  <si>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</si>
  <si>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</si>
  <si>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</si>
  <si>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</si>
  <si>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</si>
  <si>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</si>
  <si>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</si>
  <si>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</si>
  <si>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</si>
  <si>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</si>
  <si>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</si>
  <si>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</si>
  <si>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</si>
  <si>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</si>
  <si>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</si>
  <si>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</si>
  <si>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</si>
  <si>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</si>
  <si>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</si>
  <si>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</si>
  <si>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</si>
  <si>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</si>
  <si>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</si>
  <si>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</si>
  <si>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</si>
  <si>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</si>
  <si>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</si>
  <si>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</si>
  <si>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</si>
  <si>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</si>
  <si>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</si>
  <si>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</si>
  <si>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</si>
  <si>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</si>
  <si>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</si>
  <si>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</si>
  <si>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</si>
  <si>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</si>
  <si>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</si>
  <si>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</si>
  <si>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</si>
  <si>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</si>
  <si>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</si>
  <si>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</si>
  <si>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</si>
  <si>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</si>
  <si>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</si>
  <si>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</si>
  <si>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</si>
  <si>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</si>
  <si>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</si>
  <si>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</si>
  <si>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</si>
  <si>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</si>
  <si>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</si>
  <si>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</si>
  <si>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</si>
  <si>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</si>
  <si>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</si>
  <si>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</si>
  <si>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</si>
  <si>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</si>
  <si>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</si>
  <si>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</si>
  <si>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</si>
  <si>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</si>
  <si>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</si>
  <si>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</si>
  <si>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</si>
  <si>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</si>
  <si>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</si>
  <si>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</si>
  <si>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</si>
  <si>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</si>
  <si>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</si>
  <si>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</si>
  <si>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</si>
  <si>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</si>
  <si>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</si>
  <si>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</si>
  <si>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</si>
  <si>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</si>
  <si>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</si>
  <si>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</si>
  <si>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</si>
  <si>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</si>
  <si>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</si>
  <si>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</si>
  <si>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</si>
  <si>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</si>
  <si>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</si>
  <si>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</si>
  <si>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</si>
  <si>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</si>
  <si>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</si>
  <si>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</si>
  <si>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</si>
  <si>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</si>
  <si>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</si>
  <si>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</si>
  <si>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</si>
  <si>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</si>
  <si>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</si>
  <si>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</si>
  <si>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</si>
  <si>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</si>
  <si>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</si>
  <si>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</si>
  <si>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</si>
  <si>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</si>
  <si>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</si>
  <si>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</si>
  <si>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</si>
  <si>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</si>
  <si>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</si>
  <si>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</si>
  <si>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</si>
  <si>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</si>
  <si>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</si>
  <si>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</si>
  <si>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</si>
  <si>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</si>
  <si>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</si>
  <si>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</si>
  <si>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</si>
  <si>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</si>
  <si>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</si>
  <si>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</si>
  <si>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</si>
  <si>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</si>
  <si>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</si>
  <si>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</si>
  <si>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</si>
  <si>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</si>
  <si>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</si>
  <si>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</si>
  <si>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</si>
  <si>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</si>
  <si>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</si>
  <si>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</si>
  <si>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</si>
  <si>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</si>
  <si>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</si>
  <si>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</si>
  <si>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</si>
  <si>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</si>
  <si>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</si>
  <si>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</si>
  <si>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</si>
  <si>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</si>
  <si>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</si>
  <si>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</si>
  <si>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</si>
  <si>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</si>
  <si>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</si>
  <si>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</si>
  <si>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</si>
  <si>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</si>
  <si>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</si>
  <si>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</si>
  <si>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</si>
  <si>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</si>
  <si>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</si>
  <si>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</si>
  <si>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</si>
  <si>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</si>
  <si>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</si>
  <si>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</si>
  <si>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</si>
  <si>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</si>
  <si>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</si>
  <si>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</si>
  <si>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</si>
  <si>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</si>
  <si>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</si>
  <si>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</si>
  <si>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</si>
  <si>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</si>
  <si>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</si>
  <si>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</si>
  <si>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</si>
  <si>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</si>
  <si>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</si>
  <si>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</si>
  <si>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</si>
  <si>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</si>
  <si>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</si>
  <si>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</si>
  <si>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</si>
  <si>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</si>
  <si>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</si>
  <si>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</si>
  <si>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</si>
  <si>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</si>
  <si>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</si>
  <si>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</si>
  <si>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</si>
  <si>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</si>
  <si>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</si>
  <si>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</si>
  <si>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</si>
  <si>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</si>
  <si>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</si>
  <si>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</si>
  <si>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</si>
  <si>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</si>
  <si>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</si>
  <si>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</si>
  <si>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</si>
  <si>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</si>
  <si>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</si>
  <si>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</si>
  <si>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</si>
  <si>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</si>
  <si>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</si>
  <si>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</si>
  <si>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</si>
  <si>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</si>
  <si>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</si>
  <si>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</si>
  <si>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</si>
  <si>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</si>
  <si>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</si>
  <si>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</si>
  <si>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</si>
  <si>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</si>
  <si>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</si>
  <si>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</si>
  <si>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</si>
  <si>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</si>
  <si>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</si>
  <si>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</si>
  <si>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</si>
  <si>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</si>
  <si>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</si>
  <si>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</si>
  <si>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</si>
  <si>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</si>
  <si>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</si>
  <si>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</si>
  <si>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</si>
  <si>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</si>
  <si>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</si>
  <si>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</si>
  <si>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</si>
  <si>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</si>
  <si>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</si>
  <si>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</si>
  <si>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</si>
  <si>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</si>
  <si>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</si>
  <si>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</si>
  <si>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</si>
  <si>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</si>
  <si>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</si>
  <si>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</si>
  <si>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</si>
  <si>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</si>
  <si>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</si>
  <si>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</si>
  <si>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</si>
  <si>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</si>
  <si>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</si>
  <si>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</si>
  <si>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</si>
  <si>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</si>
  <si>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</si>
  <si>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</si>
  <si>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</si>
  <si>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</si>
  <si>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</si>
  <si>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</si>
  <si>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</si>
  <si>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</si>
  <si>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</si>
  <si>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</si>
  <si>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</si>
  <si>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</si>
  <si>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</si>
  <si>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</si>
  <si>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</si>
  <si>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</si>
  <si>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</si>
  <si>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</si>
  <si>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</si>
  <si>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</si>
  <si>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</si>
  <si>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</si>
  <si>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</si>
  <si>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</si>
  <si>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</si>
  <si>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</si>
  <si>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</si>
  <si>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</si>
  <si>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</si>
  <si>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</si>
  <si>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</si>
  <si>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</si>
  <si>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</si>
  <si>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</si>
  <si>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</si>
  <si>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</si>
  <si>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</si>
  <si>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</si>
  <si>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</si>
  <si>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</si>
  <si>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</si>
  <si>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</si>
  <si>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</si>
  <si>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</si>
  <si>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</si>
  <si>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</si>
  <si>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</si>
  <si>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</si>
  <si>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</si>
  <si>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</si>
  <si>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</si>
  <si>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</si>
  <si>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</si>
  <si>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</si>
  <si>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</si>
  <si>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</si>
  <si>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</si>
  <si>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</si>
  <si>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</si>
  <si>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</si>
  <si>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</si>
  <si>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</si>
  <si>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</si>
  <si>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</si>
  <si>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</si>
  <si>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</si>
  <si>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</si>
  <si>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</si>
  <si>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</si>
  <si>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</si>
  <si>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</si>
  <si>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</si>
  <si>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</si>
  <si>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</si>
  <si>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</si>
  <si>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</si>
  <si>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</si>
  <si>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</si>
  <si>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</si>
  <si>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</si>
  <si>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</si>
  <si>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</si>
  <si>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</si>
  <si>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</si>
  <si>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</si>
  <si>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</si>
  <si>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</si>
  <si>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</si>
  <si>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</si>
  <si>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</si>
  <si>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</si>
  <si>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</si>
  <si>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</si>
  <si>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</si>
  <si>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</si>
  <si>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</si>
  <si>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</si>
  <si>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</si>
  <si>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</si>
  <si>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</si>
  <si>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</si>
  <si>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</si>
  <si>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</si>
  <si>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</si>
  <si>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</si>
  <si>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</si>
  <si>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</si>
  <si>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</si>
  <si>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</si>
  <si>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</si>
  <si>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</si>
  <si>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</si>
  <si>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</si>
  <si>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</si>
  <si>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</si>
  <si>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</si>
  <si>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</si>
  <si>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</si>
  <si>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</si>
  <si>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</si>
  <si>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</si>
  <si>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</si>
  <si>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</si>
  <si>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</si>
  <si>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</si>
  <si>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</si>
  <si>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</si>
  <si>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</si>
  <si>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</si>
  <si>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</si>
  <si>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</si>
  <si>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</si>
  <si>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</si>
  <si>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</si>
  <si>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</si>
  <si>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</si>
  <si>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</si>
  <si>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</si>
  <si>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</si>
  <si>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</si>
  <si>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</si>
  <si>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</si>
  <si>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</si>
  <si>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</si>
  <si>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</si>
  <si>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</si>
  <si>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</si>
  <si>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</si>
  <si>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</si>
  <si>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</si>
  <si>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</si>
  <si>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</si>
  <si>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</si>
  <si>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</si>
  <si>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</si>
  <si>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</si>
  <si>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</si>
  <si>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</si>
  <si>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</si>
  <si>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</si>
  <si>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</si>
  <si>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</si>
  <si>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</si>
  <si>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</si>
  <si>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</si>
  <si>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</si>
  <si>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</si>
  <si>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</si>
  <si>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</si>
  <si>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</si>
  <si>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</si>
  <si>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</si>
  <si>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</si>
  <si>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</si>
  <si>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</si>
  <si>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</si>
  <si>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</si>
  <si>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</si>
  <si>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</si>
  <si>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</si>
  <si>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</si>
  <si>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</si>
  <si>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</si>
  <si>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</si>
  <si>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</si>
  <si>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</si>
  <si>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</si>
  <si>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</si>
  <si>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</si>
  <si>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</si>
  <si>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</si>
  <si>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</si>
  <si>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</si>
  <si>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</si>
  <si>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</si>
  <si>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</si>
  <si>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</si>
  <si>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</si>
  <si>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</si>
  <si>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</si>
  <si>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</si>
  <si>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</si>
  <si>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</si>
  <si>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</si>
  <si>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</si>
  <si>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</si>
  <si>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</si>
  <si>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</si>
  <si>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</si>
  <si>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</si>
  <si>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</si>
  <si>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</si>
  <si>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</si>
  <si>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</si>
  <si>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</si>
  <si>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</si>
  <si>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</si>
  <si>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</si>
  <si>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</si>
  <si>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</si>
  <si>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</si>
  <si>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</si>
  <si>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</si>
  <si>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</si>
  <si>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</si>
  <si>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</si>
  <si>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</si>
  <si>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</si>
  <si>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</si>
  <si>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</si>
  <si>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</si>
  <si>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</si>
  <si>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</si>
  <si>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</si>
  <si>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</si>
  <si>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</si>
  <si>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</si>
  <si>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</si>
  <si>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</si>
  <si>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</si>
  <si>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</si>
  <si>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</si>
  <si>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</si>
  <si>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</si>
  <si>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</si>
  <si>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</si>
  <si>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</si>
  <si>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</si>
  <si>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</si>
  <si>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</si>
  <si>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</si>
  <si>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</si>
  <si>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</si>
  <si>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</si>
  <si>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</si>
  <si>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</si>
  <si>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</si>
  <si>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</si>
  <si>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</si>
  <si>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</si>
  <si>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</si>
  <si>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</si>
  <si>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</si>
  <si>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</si>
  <si>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</si>
  <si>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</si>
  <si>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</si>
  <si>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</si>
  <si>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</si>
  <si>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</si>
  <si>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</si>
  <si>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</si>
  <si>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</si>
  <si>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</si>
  <si>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</si>
  <si>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</si>
  <si>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</si>
  <si>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</si>
  <si>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</si>
  <si>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</si>
  <si>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</si>
  <si>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</si>
  <si>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</si>
  <si>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</si>
  <si>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</si>
  <si>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</si>
  <si>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</si>
  <si>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</si>
  <si>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</si>
  <si>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</si>
  <si>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</si>
  <si>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</si>
  <si>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</si>
  <si>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</si>
  <si>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</si>
  <si>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</si>
  <si>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</si>
  <si>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</si>
  <si>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</si>
  <si>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</si>
  <si>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</si>
  <si>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</si>
  <si>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</si>
  <si>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</si>
  <si>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</si>
  <si>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</si>
  <si>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</si>
  <si>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</si>
  <si>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</si>
  <si>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</si>
  <si>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</si>
  <si>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</si>
  <si>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</si>
  <si>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</si>
  <si>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</si>
  <si>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</si>
  <si>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</si>
  <si>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</si>
  <si>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</si>
  <si>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</si>
  <si>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</si>
  <si>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</si>
  <si>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</si>
  <si>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</si>
  <si>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</si>
  <si>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</si>
  <si>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</si>
  <si>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</si>
  <si>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</si>
  <si>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</si>
  <si>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</si>
  <si>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</si>
  <si>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</si>
  <si>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</si>
  <si>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</si>
  <si>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</si>
  <si>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</si>
  <si>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</si>
  <si>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</si>
  <si>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</si>
  <si>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</si>
  <si>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</si>
  <si>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</si>
  <si>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</si>
  <si>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</si>
  <si>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</si>
  <si>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</si>
  <si>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</si>
  <si>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</si>
  <si>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</si>
  <si>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</si>
  <si>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</si>
  <si>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</si>
  <si>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</si>
  <si>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</si>
  <si>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</si>
  <si>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</si>
  <si>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</si>
  <si>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</si>
  <si>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</si>
  <si>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</si>
  <si>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</si>
  <si>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</si>
  <si>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</si>
  <si>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</si>
  <si>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</si>
  <si>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</si>
  <si>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</si>
  <si>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</si>
  <si>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</si>
  <si>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</si>
  <si>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</si>
  <si>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</si>
  <si>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</si>
  <si>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</si>
  <si>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</si>
  <si>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</si>
  <si>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</si>
  <si>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</si>
  <si>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</si>
  <si>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</si>
  <si>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</si>
  <si>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</si>
  <si>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</si>
  <si>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</si>
  <si>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</si>
  <si>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</si>
  <si>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</si>
  <si>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</si>
  <si>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</si>
  <si>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</si>
  <si>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</si>
  <si>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</si>
  <si>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</si>
  <si>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</si>
  <si>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</si>
  <si>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</si>
  <si>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</si>
  <si>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</si>
  <si>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</si>
  <si>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</si>
  <si>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</si>
  <si>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</si>
  <si>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</si>
  <si>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</si>
  <si>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</si>
  <si>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</si>
  <si>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</si>
  <si>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</si>
  <si>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</si>
  <si>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</si>
  <si>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</si>
  <si>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</si>
  <si>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</si>
  <si>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</si>
  <si>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</si>
  <si>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</si>
  <si>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</si>
  <si>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</si>
  <si>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</si>
  <si>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</si>
  <si>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</si>
  <si>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</si>
  <si>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</si>
  <si>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</si>
  <si>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</si>
  <si>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</si>
  <si>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</si>
  <si>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</si>
  <si>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</si>
  <si>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</si>
  <si>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</si>
  <si>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</si>
  <si>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</si>
  <si>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</si>
  <si>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</si>
  <si>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</si>
  <si>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</si>
  <si>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</si>
  <si>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</si>
  <si>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</si>
  <si>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</si>
  <si>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</si>
  <si>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</si>
  <si>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</si>
  <si>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</si>
  <si>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</si>
  <si>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</si>
  <si>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</si>
  <si>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</si>
  <si>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</si>
  <si>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</si>
  <si>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</si>
  <si>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</si>
  <si>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</si>
  <si>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</si>
  <si>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</si>
  <si>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</si>
  <si>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</si>
  <si>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</si>
  <si>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</si>
  <si>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</si>
  <si>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</si>
  <si>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</si>
  <si>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</si>
  <si>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</si>
  <si>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</si>
  <si>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</si>
  <si>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</si>
  <si>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</si>
  <si>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</si>
  <si>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</si>
  <si>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</si>
  <si>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</si>
  <si>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</si>
  <si>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</si>
  <si>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</si>
  <si>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</si>
  <si>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</si>
  <si>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</si>
  <si>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</si>
  <si>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</si>
  <si>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</si>
  <si>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</si>
  <si>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</si>
  <si>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</si>
  <si>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</si>
  <si>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</si>
  <si>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</si>
  <si>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</si>
  <si>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</si>
  <si>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</si>
  <si>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</si>
  <si>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</si>
  <si>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</si>
  <si>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</si>
  <si>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</si>
  <si>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</si>
  <si>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</si>
  <si>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</si>
  <si>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</si>
  <si>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</si>
  <si>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</si>
  <si>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</si>
  <si>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</si>
  <si>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</si>
  <si>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</si>
  <si>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</si>
  <si>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</si>
  <si>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</si>
  <si>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</si>
  <si>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</si>
  <si>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</si>
  <si>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</si>
  <si>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</si>
  <si>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</si>
  <si>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</si>
  <si>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</si>
  <si>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</si>
  <si>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</si>
  <si>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</si>
  <si>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</si>
  <si>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</si>
  <si>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</si>
  <si>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</si>
  <si>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</si>
  <si>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</si>
  <si>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</si>
  <si>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</si>
  <si>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</si>
  <si>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</si>
  <si>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</si>
  <si>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</si>
  <si>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</si>
  <si>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</si>
  <si>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</si>
  <si>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</si>
  <si>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</si>
  <si>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</si>
  <si>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</si>
  <si>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</si>
  <si>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</si>
  <si>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</si>
  <si>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</si>
  <si>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</si>
  <si>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</si>
  <si>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</si>
  <si>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</si>
  <si>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</si>
  <si>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</si>
  <si>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</si>
  <si>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</si>
  <si>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</si>
  <si>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</si>
  <si>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</si>
  <si>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</si>
  <si>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</si>
  <si>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</si>
  <si>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</si>
  <si>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</si>
  <si>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</si>
  <si>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</si>
  <si>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</si>
  <si>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</si>
  <si>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</si>
  <si>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</si>
  <si>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</si>
  <si>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</si>
  <si>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</si>
  <si>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</si>
  <si>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</si>
  <si>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</si>
  <si>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</si>
  <si>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</si>
  <si>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</si>
  <si>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</si>
  <si>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</si>
  <si>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</si>
  <si>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</si>
  <si>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</si>
  <si>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</si>
  <si>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</si>
  <si>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</si>
  <si>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</si>
  <si>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</si>
  <si>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</si>
  <si>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</si>
  <si>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</si>
  <si>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</si>
  <si>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</si>
  <si>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</si>
  <si>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</si>
  <si>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</si>
  <si>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</si>
  <si>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</si>
  <si>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</si>
  <si>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</si>
  <si>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</si>
  <si>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</si>
  <si>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</si>
  <si>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</si>
  <si>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</si>
  <si>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</si>
  <si>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</si>
  <si>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</si>
  <si>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</si>
  <si>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</si>
  <si>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</si>
  <si>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</si>
  <si>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</si>
  <si>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</si>
  <si>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</si>
  <si>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</si>
  <si>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</si>
  <si>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</si>
  <si>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</si>
  <si>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</si>
  <si>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</si>
  <si>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</si>
  <si>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</si>
  <si>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</si>
  <si>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</si>
  <si>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</si>
  <si>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</si>
  <si>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</si>
  <si>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</si>
  <si>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</si>
  <si>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</si>
  <si>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</si>
  <si>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</si>
  <si>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</si>
  <si>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</si>
  <si>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</si>
  <si>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</si>
  <si>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</si>
  <si>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</si>
  <si>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</si>
  <si>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</si>
  <si>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</si>
  <si>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</si>
  <si>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</si>
  <si>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</si>
  <si>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</si>
  <si>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</si>
  <si>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</si>
  <si>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</si>
  <si>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</si>
  <si>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</si>
  <si>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</si>
  <si>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</si>
  <si>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</si>
  <si>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</si>
  <si>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</si>
  <si>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</si>
  <si>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</si>
  <si>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</si>
  <si>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</si>
  <si>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</si>
  <si>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</si>
  <si>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</si>
  <si>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</si>
  <si>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</si>
  <si>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</si>
  <si>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</si>
  <si>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</si>
  <si>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</si>
  <si>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</si>
  <si>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</si>
  <si>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</si>
  <si>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</si>
  <si>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</si>
  <si>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</si>
  <si>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</si>
  <si>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</si>
  <si>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</si>
  <si>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</si>
  <si>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</si>
  <si>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</si>
  <si>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</si>
  <si>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</si>
  <si>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</si>
  <si>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</si>
  <si>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</si>
  <si>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</si>
  <si>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</si>
  <si>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</si>
  <si>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</si>
  <si>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</si>
  <si>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</si>
  <si>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</si>
  <si>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</si>
  <si>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</si>
  <si>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</si>
  <si>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</si>
  <si>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</si>
  <si>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</si>
  <si>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</si>
  <si>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</si>
  <si>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</si>
  <si>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</si>
  <si>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</si>
  <si>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</si>
  <si>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</si>
  <si>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</si>
  <si>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</si>
  <si>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</si>
  <si>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</si>
  <si>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</si>
  <si>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</si>
  <si>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</si>
  <si>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</si>
  <si>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</si>
  <si>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</si>
  <si>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</si>
  <si>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</si>
  <si>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</si>
  <si>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</si>
  <si>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</si>
  <si>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</si>
  <si>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</si>
  <si>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</si>
  <si>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</si>
  <si>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</si>
  <si>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</si>
  <si>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</si>
  <si>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</si>
  <si>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</si>
  <si>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</si>
  <si>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</si>
  <si>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</si>
  <si>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</si>
  <si>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</si>
  <si>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</si>
  <si>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</si>
  <si>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</si>
  <si>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</si>
  <si>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</si>
  <si>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</si>
  <si>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</si>
  <si>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</si>
  <si>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</si>
  <si>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</si>
  <si>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</si>
  <si>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</si>
  <si>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</si>
  <si>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</si>
  <si>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</si>
  <si>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</si>
  <si>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</si>
  <si>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</si>
  <si>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</si>
  <si>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</si>
  <si>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</si>
  <si>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</si>
  <si>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</si>
  <si>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</si>
  <si>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</si>
  <si>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</si>
  <si>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</si>
  <si>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</si>
  <si>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</si>
  <si>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</si>
  <si>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</si>
  <si>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</si>
  <si>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</si>
  <si>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</si>
  <si>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</si>
  <si>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</si>
  <si>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</si>
  <si>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</si>
  <si>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</si>
  <si>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</si>
  <si>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</si>
  <si>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</si>
  <si>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</si>
  <si>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</si>
  <si>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</si>
  <si>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</si>
  <si>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</si>
  <si>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</si>
  <si>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</si>
  <si>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</si>
  <si>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</si>
  <si>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</si>
  <si>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</si>
  <si>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</si>
  <si>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</si>
  <si>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</si>
  <si>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</si>
  <si>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</si>
  <si>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</si>
  <si>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</si>
  <si>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</si>
  <si>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</si>
  <si>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</si>
  <si>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</si>
  <si>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</si>
  <si>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</si>
  <si>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</si>
  <si>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</si>
  <si>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</si>
  <si>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</si>
  <si>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</si>
  <si>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</si>
  <si>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</si>
  <si>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</si>
  <si>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</si>
  <si>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</si>
  <si>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</si>
  <si>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</si>
  <si>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</si>
  <si>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</si>
  <si>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</si>
  <si>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</si>
  <si>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</si>
  <si>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</si>
  <si>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</si>
  <si>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</si>
  <si>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</si>
  <si>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</si>
  <si>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</si>
  <si>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</si>
  <si>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</si>
  <si>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</si>
  <si>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</si>
  <si>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</si>
  <si>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</si>
  <si>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</si>
  <si>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</si>
  <si>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</si>
  <si>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</si>
  <si>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</si>
  <si>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</si>
  <si>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</si>
  <si>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</si>
  <si>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</si>
  <si>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</si>
  <si>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</si>
  <si>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</si>
  <si>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</si>
  <si>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</si>
  <si>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</si>
  <si>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</si>
  <si>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</si>
  <si>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</si>
  <si>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</si>
  <si>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</si>
  <si>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</si>
  <si>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</si>
  <si>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</si>
  <si>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</si>
  <si>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</si>
  <si>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</si>
  <si>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</si>
  <si>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</si>
  <si>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</si>
  <si>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</si>
  <si>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</si>
  <si>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</si>
  <si>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</si>
  <si>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</si>
  <si>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</si>
  <si>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</si>
  <si>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</si>
  <si>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</si>
  <si>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</si>
  <si>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</si>
  <si>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</si>
  <si>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</si>
  <si>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</si>
  <si>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</si>
  <si>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</si>
  <si>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</si>
  <si>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</si>
  <si>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</si>
  <si>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</si>
  <si>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</si>
  <si>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</si>
  <si>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</si>
  <si>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</si>
  <si>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</si>
  <si>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</si>
  <si>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</si>
  <si>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</si>
  <si>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</si>
  <si>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</si>
  <si>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</si>
  <si>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</si>
  <si>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</si>
  <si>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</si>
  <si>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</si>
  <si>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</si>
  <si>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</si>
  <si>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</si>
  <si>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</si>
  <si>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</si>
  <si>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</si>
  <si>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</si>
  <si>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</si>
  <si>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</si>
  <si>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</si>
  <si>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</si>
  <si>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</si>
  <si>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</si>
  <si>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</si>
  <si>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</si>
  <si>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</si>
  <si>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</si>
  <si>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</si>
  <si>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</si>
  <si>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</si>
  <si>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</si>
  <si>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</si>
  <si>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</si>
  <si>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</si>
  <si>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</si>
  <si>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</si>
  <si>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</si>
  <si>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</si>
  <si>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</si>
  <si>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</si>
  <si>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</si>
  <si>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</si>
  <si>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</si>
  <si>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</si>
  <si>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</si>
  <si>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</si>
  <si>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</si>
  <si>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</si>
  <si>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</si>
  <si>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</si>
  <si>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</si>
  <si>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</si>
  <si>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</si>
  <si>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</si>
  <si>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</si>
  <si>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</si>
  <si>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</si>
  <si>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</si>
  <si>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</si>
  <si>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</si>
  <si>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</si>
  <si>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</si>
  <si>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</si>
  <si>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</si>
  <si>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</si>
  <si>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</si>
  <si>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</si>
  <si>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</si>
  <si>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</si>
  <si>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</si>
  <si>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</si>
  <si>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</si>
  <si>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</si>
  <si>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</si>
  <si>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</si>
  <si>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</si>
  <si>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</si>
  <si>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</si>
  <si>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</si>
  <si>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</si>
  <si>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</si>
  <si>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</si>
  <si>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</si>
  <si>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</si>
  <si>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</si>
  <si>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</si>
  <si>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</si>
  <si>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</si>
  <si>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</si>
  <si>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</si>
  <si>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</si>
  <si>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</si>
  <si>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</si>
  <si>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</si>
  <si>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</si>
  <si>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</si>
  <si>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</si>
  <si>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</si>
  <si>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</si>
  <si>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</si>
  <si>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</si>
  <si>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</si>
  <si>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</si>
  <si>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</si>
  <si>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</si>
  <si>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</si>
  <si>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</si>
  <si>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</si>
  <si>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</si>
  <si>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</si>
  <si>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</si>
  <si>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</si>
  <si>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</si>
  <si>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</si>
  <si>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</si>
  <si>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</si>
  <si>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</si>
  <si>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</si>
  <si>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</si>
  <si>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</si>
  <si>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</si>
  <si>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</si>
  <si>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</si>
  <si>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</si>
  <si>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</si>
  <si>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</si>
  <si>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</si>
  <si>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</si>
  <si>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</si>
  <si>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</si>
  <si>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</si>
  <si>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</si>
  <si>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</si>
  <si>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</si>
  <si>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</si>
  <si>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</si>
  <si>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</si>
  <si>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</si>
  <si>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</si>
  <si>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</si>
  <si>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</si>
  <si>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</si>
  <si>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</si>
  <si>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</si>
  <si>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</si>
  <si>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</si>
  <si>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</si>
  <si>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</si>
  <si>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</si>
  <si>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</si>
  <si>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</si>
  <si>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</si>
  <si>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</si>
  <si>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</si>
  <si>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</si>
  <si>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</si>
  <si>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</si>
  <si>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</si>
  <si>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</si>
  <si>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</si>
  <si>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</si>
  <si>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</si>
  <si>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</si>
  <si>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</si>
  <si>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</si>
  <si>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</si>
  <si>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</si>
  <si>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</si>
  <si>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</si>
  <si>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</si>
  <si>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</si>
  <si>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</si>
  <si>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</si>
  <si>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</si>
  <si>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</si>
  <si>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</si>
  <si>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</si>
  <si>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</si>
  <si>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</si>
  <si>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</si>
  <si>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</si>
  <si>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</si>
  <si>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</si>
  <si>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</si>
  <si>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</si>
  <si>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</si>
  <si>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</si>
  <si>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</si>
  <si>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</si>
  <si>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</si>
  <si>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</si>
  <si>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</si>
  <si>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</si>
  <si>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</si>
  <si>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</si>
  <si>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</si>
  <si>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</si>
  <si>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</si>
  <si>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</si>
  <si>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</si>
  <si>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</si>
  <si>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</si>
  <si>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</si>
  <si>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</si>
  <si>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</si>
  <si>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</si>
  <si>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</si>
  <si>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</si>
  <si>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</si>
  <si>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</si>
  <si>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</si>
  <si>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</si>
  <si>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</si>
  <si>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</si>
  <si>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</si>
  <si>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</si>
  <si>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</si>
  <si>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</si>
  <si>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</si>
  <si>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</si>
  <si>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</si>
  <si>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</si>
  <si>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</si>
  <si>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</si>
  <si>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</si>
  <si>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</si>
  <si>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</si>
  <si>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</si>
  <si>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</si>
  <si>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</si>
  <si>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</si>
  <si>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</si>
  <si>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</si>
  <si>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</si>
  <si>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</si>
  <si>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</si>
  <si>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</si>
  <si>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</si>
  <si>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</si>
  <si>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</si>
  <si>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</si>
  <si>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</si>
  <si>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</si>
  <si>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</si>
  <si>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</si>
  <si>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</si>
  <si>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</si>
  <si>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</si>
  <si>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</si>
  <si>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</si>
  <si>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</si>
  <si>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</si>
  <si>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</si>
  <si>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</si>
  <si>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</si>
  <si>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</si>
  <si>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</si>
  <si>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</si>
  <si>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</si>
  <si>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</si>
  <si>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</si>
  <si>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</si>
  <si>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</si>
  <si>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</si>
  <si>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</si>
  <si>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</si>
  <si>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</si>
  <si>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</si>
  <si>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</si>
  <si>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</si>
  <si>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</si>
  <si>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</si>
  <si>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</si>
  <si>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</si>
  <si>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</si>
  <si>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</si>
  <si>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</si>
  <si>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</si>
  <si>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</si>
  <si>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</si>
  <si>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</si>
  <si>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</si>
  <si>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</si>
  <si>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</si>
  <si>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</si>
  <si>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</si>
  <si>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</si>
  <si>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</si>
  <si>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</si>
  <si>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</si>
  <si>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</si>
  <si>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</si>
  <si>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</si>
  <si>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</si>
  <si>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</si>
  <si>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</si>
  <si>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</si>
  <si>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</si>
  <si>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</si>
  <si>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</si>
  <si>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</si>
  <si>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</si>
  <si>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</si>
  <si>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</si>
  <si>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</si>
  <si>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</si>
  <si>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</si>
  <si>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</si>
  <si>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</si>
  <si>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</si>
  <si>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</si>
  <si>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</si>
  <si>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</si>
  <si>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</si>
  <si>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</si>
  <si>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</si>
  <si>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</si>
  <si>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</si>
  <si>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</si>
  <si>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</si>
  <si>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</si>
  <si>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</si>
  <si>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</si>
  <si>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</si>
  <si>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</si>
  <si>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</si>
  <si>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</si>
  <si>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</si>
  <si>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</si>
  <si>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</si>
  <si>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</si>
  <si>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</si>
  <si>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</si>
  <si>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</si>
  <si>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</si>
  <si>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</si>
  <si>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</si>
  <si>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</si>
  <si>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</si>
  <si>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</si>
  <si>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</si>
  <si>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</si>
  <si>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</si>
  <si>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</si>
  <si>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</si>
  <si>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</si>
  <si>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</si>
  <si>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</si>
  <si>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</si>
  <si>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</si>
  <si>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</si>
  <si>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</si>
  <si>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</si>
  <si>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</si>
  <si>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</si>
  <si>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</si>
  <si>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</si>
  <si>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</si>
  <si>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</si>
  <si>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</si>
  <si>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</si>
  <si>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</si>
  <si>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</si>
  <si>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</si>
  <si>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</si>
  <si>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</si>
  <si>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</si>
  <si>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</si>
  <si>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</si>
  <si>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</si>
  <si>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</si>
  <si>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</si>
  <si>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</si>
  <si>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</si>
  <si>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</si>
  <si>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</si>
  <si>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</si>
  <si>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</si>
  <si>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</si>
  <si>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</si>
  <si>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</si>
  <si>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</si>
  <si>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</si>
  <si>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</si>
  <si>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</si>
  <si>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</si>
  <si>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</si>
  <si>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</si>
  <si>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</si>
  <si>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</si>
  <si>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</si>
  <si>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</si>
  <si>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</si>
  <si>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</si>
  <si>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</si>
  <si>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</si>
  <si>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</si>
  <si>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</si>
  <si>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</si>
  <si>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</si>
  <si>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</si>
  <si>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</si>
  <si>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</si>
  <si>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</si>
  <si>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</si>
  <si>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</si>
  <si>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</si>
  <si>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</si>
  <si>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</si>
  <si>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</si>
  <si>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</si>
  <si>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</si>
  <si>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</si>
  <si>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</si>
  <si>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</si>
  <si>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</si>
  <si>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</si>
  <si>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</si>
  <si>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</si>
  <si>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</si>
  <si>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</si>
  <si>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</si>
  <si>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</si>
  <si>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</si>
  <si>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</si>
  <si>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</si>
  <si>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</si>
  <si>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</si>
  <si>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</si>
  <si>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</si>
  <si>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</si>
  <si>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</si>
  <si>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</si>
  <si>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</si>
  <si>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</si>
  <si>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</si>
  <si>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</si>
  <si>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</si>
  <si>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</si>
  <si>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</si>
  <si>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</si>
  <si>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</si>
  <si>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</si>
  <si>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</si>
  <si>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</si>
  <si>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</si>
  <si>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</si>
  <si>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</si>
  <si>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</si>
  <si>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</si>
  <si>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</si>
  <si>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</si>
  <si>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</si>
  <si>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</si>
  <si>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</si>
  <si>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</si>
  <si>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</si>
  <si>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</si>
  <si>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</si>
  <si>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</si>
  <si>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</si>
  <si>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</si>
  <si>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</si>
  <si>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</si>
  <si>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</si>
  <si>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</si>
  <si>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</si>
  <si>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</si>
  <si>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</si>
  <si>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</si>
  <si>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</si>
  <si>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</si>
  <si>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</si>
  <si>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</si>
  <si>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</si>
  <si>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</si>
  <si>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</si>
  <si>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</si>
  <si>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</si>
  <si>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</si>
  <si>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</si>
  <si>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</si>
  <si>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</si>
  <si>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</si>
  <si>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</si>
  <si>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</si>
  <si>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</si>
  <si>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</si>
  <si>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</si>
  <si>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</si>
  <si>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</si>
  <si>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</si>
  <si>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</si>
  <si>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</si>
  <si>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</si>
  <si>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</si>
  <si>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</si>
  <si>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</si>
  <si>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</si>
  <si>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</si>
  <si>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</si>
  <si>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</si>
  <si>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</si>
  <si>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</si>
  <si>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</si>
  <si>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</si>
  <si>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</si>
  <si>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</si>
  <si>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</si>
  <si>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</si>
  <si>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</si>
  <si>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</si>
  <si>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</si>
  <si>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</si>
  <si>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</si>
  <si>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</si>
  <si>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</si>
  <si>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</si>
  <si>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</si>
  <si>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</si>
  <si>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</si>
  <si>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</si>
  <si>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</si>
  <si>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</si>
  <si>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</si>
  <si>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</si>
  <si>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</si>
  <si>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</si>
  <si>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</si>
  <si>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</si>
  <si>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</si>
  <si>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</si>
  <si>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</si>
  <si>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</si>
  <si>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</si>
  <si>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</si>
  <si>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</si>
  <si>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</si>
  <si>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</si>
  <si>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</si>
  <si>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</si>
  <si>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</si>
  <si>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</si>
  <si>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</si>
  <si>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</si>
  <si>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</si>
  <si>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</si>
  <si>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</si>
  <si>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</si>
  <si>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</si>
  <si>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</si>
  <si>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</si>
  <si>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</si>
  <si>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</si>
  <si>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</si>
  <si>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</si>
  <si>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</si>
  <si>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</si>
  <si>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</si>
  <si>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</si>
  <si>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</si>
  <si>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</si>
  <si>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</si>
  <si>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</si>
  <si>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</si>
  <si>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</si>
  <si>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</si>
  <si>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</si>
  <si>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</si>
  <si>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</si>
  <si>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</si>
  <si>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</si>
  <si>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</si>
  <si>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</si>
  <si>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</si>
  <si>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</si>
  <si>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</si>
  <si>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</si>
  <si>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</si>
  <si>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</si>
  <si>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</si>
  <si>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</si>
  <si>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</si>
  <si>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</si>
  <si>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</si>
  <si>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</si>
  <si>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</si>
  <si>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</si>
  <si>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</si>
  <si>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</si>
  <si>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</si>
  <si>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</si>
  <si>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</si>
  <si>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</si>
  <si>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</si>
  <si>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</si>
  <si>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</si>
  <si>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</si>
  <si>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</si>
  <si>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</si>
  <si>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</si>
  <si>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</si>
  <si>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</si>
  <si>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</si>
  <si>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</si>
  <si>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</si>
  <si>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</si>
  <si>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</si>
  <si>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</si>
  <si>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</si>
  <si>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</si>
  <si>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</si>
  <si>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</si>
  <si>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</si>
  <si>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</si>
  <si>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</si>
  <si>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</si>
  <si>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</si>
  <si>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</si>
  <si>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</si>
  <si>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</si>
  <si>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</si>
  <si>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</si>
  <si>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</si>
  <si>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</si>
  <si>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</si>
  <si>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</si>
  <si>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</si>
  <si>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</si>
  <si>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</si>
  <si>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</si>
  <si>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</si>
  <si>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</si>
  <si>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</si>
  <si>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</si>
  <si>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</si>
  <si>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</si>
  <si>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</si>
  <si>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</si>
  <si>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</si>
  <si>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</si>
  <si>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</si>
  <si>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</si>
  <si>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</si>
  <si>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</si>
  <si>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</si>
  <si>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</si>
  <si>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</si>
  <si>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</si>
  <si>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</si>
  <si>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</si>
  <si>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</si>
  <si>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</si>
  <si>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</si>
  <si>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</si>
  <si>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</si>
  <si>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</si>
  <si>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</si>
  <si>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</si>
  <si>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</si>
  <si>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</si>
  <si>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</si>
  <si>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</si>
  <si>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</si>
  <si>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</si>
  <si>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</si>
  <si>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</si>
  <si>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</si>
  <si>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</si>
  <si>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</si>
  <si>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</si>
  <si>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</si>
  <si>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</si>
  <si>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</si>
  <si>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</si>
  <si>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</si>
  <si>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</si>
  <si>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</si>
  <si>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</si>
  <si>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</si>
  <si>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</si>
  <si>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</si>
  <si>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</si>
  <si>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</si>
  <si>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</si>
  <si>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</si>
  <si>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</si>
  <si>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</si>
  <si>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</si>
  <si>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</si>
  <si>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</si>
  <si>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</si>
  <si>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</si>
  <si>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</si>
  <si>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</si>
  <si>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</si>
  <si>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</si>
  <si>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</si>
  <si>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</si>
  <si>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</si>
  <si>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</si>
  <si>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</si>
  <si>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</si>
  <si>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</si>
  <si>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</si>
  <si>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</si>
  <si>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</si>
  <si>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</si>
  <si>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</si>
  <si>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</si>
  <si>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</si>
  <si>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</si>
  <si>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</si>
  <si>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</si>
  <si>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</si>
  <si>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</si>
  <si>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</si>
  <si>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</si>
  <si>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</si>
  <si>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</si>
  <si>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</si>
  <si>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</si>
  <si>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</si>
  <si>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</si>
  <si>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</si>
  <si>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</si>
  <si>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</si>
  <si>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</si>
  <si>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</si>
  <si>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</si>
  <si>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</si>
  <si>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</si>
  <si>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</si>
  <si>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</si>
  <si>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</si>
  <si>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</si>
  <si>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</si>
  <si>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</si>
  <si>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</si>
  <si>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</si>
  <si>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</si>
  <si>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</si>
  <si>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</si>
  <si>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</si>
  <si>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</si>
  <si>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</si>
  <si>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</si>
  <si>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</si>
  <si>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</si>
  <si>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</si>
  <si>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</si>
  <si>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</si>
  <si>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</si>
  <si>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</si>
  <si>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</si>
  <si>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</si>
  <si>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</si>
  <si>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</si>
  <si>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</si>
  <si>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</si>
  <si>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</si>
  <si>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</si>
  <si>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</si>
  <si>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</si>
  <si>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</si>
  <si>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</si>
  <si>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</si>
  <si>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</si>
  <si>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</si>
  <si>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</si>
  <si>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</si>
  <si>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</si>
  <si>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</si>
  <si>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</si>
  <si>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</si>
  <si>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</si>
  <si>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</si>
  <si>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</si>
  <si>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</si>
  <si>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</si>
  <si>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</si>
  <si>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</si>
  <si>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</si>
  <si>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</si>
  <si>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</si>
  <si>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</si>
  <si>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</si>
  <si>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</si>
  <si>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</si>
  <si>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</si>
  <si>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</si>
  <si>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</si>
  <si>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</si>
  <si>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</si>
  <si>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</si>
  <si>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</si>
  <si>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</si>
  <si>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</si>
  <si>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</si>
  <si>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</si>
  <si>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</si>
  <si>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</si>
  <si>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</si>
  <si>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</si>
  <si>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</si>
  <si>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</si>
  <si>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</si>
  <si>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</si>
  <si>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</si>
  <si>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</si>
  <si>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</si>
  <si>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</si>
  <si>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</si>
  <si>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</si>
  <si>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</si>
  <si>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</si>
  <si>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</si>
  <si>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</si>
  <si>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</si>
  <si>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</si>
  <si>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</si>
  <si>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</si>
  <si>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</si>
  <si>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</si>
  <si>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</si>
  <si>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</si>
  <si>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</si>
  <si>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</si>
  <si>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</si>
  <si>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</si>
  <si>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</si>
  <si>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</si>
  <si>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</si>
  <si>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</si>
  <si>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</si>
  <si>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</si>
  <si>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</si>
  <si>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</si>
  <si>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</si>
  <si>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</si>
  <si>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</si>
  <si>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</si>
  <si>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</si>
  <si>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</si>
  <si>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</si>
  <si>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</si>
  <si>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</si>
  <si>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</si>
  <si>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</si>
  <si>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</si>
  <si>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</si>
  <si>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</si>
  <si>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</si>
  <si>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</si>
  <si>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</si>
  <si>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</si>
  <si>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</si>
  <si>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</si>
  <si>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</si>
  <si>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</si>
  <si>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</si>
  <si>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</si>
  <si>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</si>
  <si>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</si>
  <si>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</si>
  <si>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</si>
  <si>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</si>
  <si>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</si>
  <si>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</si>
  <si>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</si>
  <si>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</si>
  <si>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</si>
  <si>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</si>
  <si>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</si>
  <si>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</si>
  <si>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</si>
  <si>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</si>
  <si>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</si>
  <si>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</si>
  <si>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</si>
  <si>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</si>
  <si>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</si>
  <si>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</si>
  <si>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</si>
  <si>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</si>
  <si>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</si>
  <si>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</si>
  <si>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</si>
  <si>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</si>
  <si>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</si>
  <si>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</si>
  <si>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</si>
  <si>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</si>
  <si>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</si>
  <si>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</si>
  <si>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</si>
  <si>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</si>
  <si>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</si>
  <si>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</si>
  <si>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</si>
  <si>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</si>
  <si>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</si>
  <si>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</si>
  <si>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</si>
  <si>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</si>
  <si>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</si>
  <si>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</si>
  <si>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</si>
  <si>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</si>
  <si>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</si>
  <si>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</si>
  <si>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</si>
  <si>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</si>
  <si>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</si>
  <si>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</si>
  <si>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</si>
  <si>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</si>
  <si>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</si>
  <si>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</si>
  <si>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</si>
  <si>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</si>
  <si>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</si>
  <si>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</si>
  <si>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</si>
  <si>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</si>
  <si>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</si>
  <si>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</si>
  <si>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</si>
  <si>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</si>
  <si>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</si>
  <si>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</si>
  <si>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</si>
  <si>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</si>
  <si>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</si>
  <si>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</si>
  <si>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</si>
  <si>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</si>
  <si>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</si>
  <si>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</si>
  <si>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</si>
  <si>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</si>
  <si>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</si>
  <si>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</si>
  <si>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</si>
  <si>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</si>
  <si>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</si>
  <si>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</si>
  <si>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</si>
  <si>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</si>
  <si>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</si>
  <si>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</si>
  <si>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</si>
  <si>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</si>
  <si>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</si>
  <si>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</si>
  <si>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</si>
  <si>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</si>
  <si>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</si>
  <si>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</si>
  <si>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</si>
  <si>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</si>
  <si>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</si>
  <si>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</si>
  <si>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</si>
  <si>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</si>
  <si>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</si>
  <si>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</si>
  <si>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</si>
  <si>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</si>
  <si>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</si>
  <si>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</si>
  <si>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</si>
  <si>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</si>
  <si>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</si>
  <si>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</si>
  <si>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</si>
  <si>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</si>
  <si>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</si>
  <si>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</si>
  <si>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</si>
  <si>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</si>
  <si>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</si>
  <si>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</si>
  <si>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</si>
  <si>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</si>
  <si>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</si>
  <si>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</si>
  <si>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</si>
  <si>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</si>
  <si>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</si>
  <si>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</si>
  <si>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</si>
  <si>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</si>
  <si>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</si>
  <si>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</si>
  <si>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</si>
  <si>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</si>
  <si>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</si>
  <si>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</si>
  <si>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</si>
  <si>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</si>
  <si>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</si>
  <si>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</si>
  <si>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</si>
  <si>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</si>
  <si>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</si>
  <si>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</si>
  <si>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</si>
  <si>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</si>
  <si>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</si>
  <si>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</si>
  <si>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</si>
  <si>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</si>
  <si>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</si>
  <si>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</si>
  <si>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</si>
  <si>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</si>
  <si>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</si>
  <si>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</si>
  <si>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</si>
  <si>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</si>
  <si>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</si>
  <si>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</si>
  <si>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</si>
  <si>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</si>
  <si>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</si>
  <si>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</si>
  <si>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</si>
  <si>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</si>
  <si>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</si>
  <si>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</si>
  <si>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</si>
  <si>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</si>
  <si>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</si>
  <si>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</si>
  <si>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</si>
  <si>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</si>
  <si>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</si>
  <si>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</si>
  <si>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</si>
  <si>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</si>
  <si>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</si>
  <si>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</si>
  <si>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</si>
  <si>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</si>
  <si>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</si>
  <si>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</si>
  <si>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</si>
  <si>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</si>
  <si>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</si>
  <si>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</si>
  <si>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</si>
  <si>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</si>
  <si>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</si>
  <si>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</si>
  <si>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</si>
  <si>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</si>
  <si>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</si>
  <si>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</si>
  <si>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</si>
  <si>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</si>
  <si>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</si>
  <si>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</si>
  <si>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</si>
  <si>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</si>
  <si>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</si>
  <si>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</si>
  <si>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</si>
  <si>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</si>
  <si>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</si>
  <si>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</si>
  <si>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</si>
  <si>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</si>
  <si>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</si>
  <si>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</si>
  <si>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</si>
  <si>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</si>
  <si>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</si>
  <si>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</si>
  <si>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</si>
  <si>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</si>
  <si>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</si>
  <si>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</si>
  <si>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</si>
  <si>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</si>
  <si>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</si>
  <si>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</si>
  <si>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</si>
  <si>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</si>
  <si>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</si>
  <si>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</si>
  <si>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</si>
  <si>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</si>
  <si>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</si>
  <si>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</si>
  <si>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</si>
  <si>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</si>
  <si>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</si>
  <si>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</si>
  <si>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</si>
  <si>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</si>
  <si>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</si>
  <si>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</si>
  <si>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</si>
  <si>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</si>
  <si>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</si>
  <si>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</si>
  <si>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</si>
  <si>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</si>
  <si>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</si>
  <si>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</si>
  <si>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</si>
  <si>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</si>
  <si>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</si>
  <si>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</si>
  <si>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</si>
  <si>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</si>
  <si>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</si>
  <si>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</si>
  <si>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</si>
  <si>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</si>
  <si>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</si>
  <si>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</si>
  <si>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</si>
  <si>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</si>
  <si>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</si>
  <si>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</si>
  <si>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</si>
  <si>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</si>
  <si>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</si>
  <si>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</si>
  <si>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</si>
  <si>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</si>
  <si>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</si>
  <si>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</si>
  <si>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</si>
  <si>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</si>
  <si>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</si>
  <si>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</si>
  <si>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</si>
  <si>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</si>
  <si>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</si>
  <si>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</si>
  <si>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</si>
  <si>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</si>
  <si>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</si>
  <si>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</si>
  <si>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</si>
  <si>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</si>
  <si>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</si>
  <si>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</si>
  <si>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</si>
  <si>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</si>
  <si>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</si>
  <si>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</si>
  <si>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</si>
  <si>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</si>
  <si>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</si>
  <si>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</si>
  <si>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</si>
  <si>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</si>
  <si>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</si>
  <si>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</si>
  <si>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</si>
  <si>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</si>
  <si>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</si>
  <si>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</si>
  <si>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</si>
  <si>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</si>
  <si>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</si>
  <si>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</si>
  <si>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</si>
  <si>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</si>
  <si>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</si>
  <si>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</si>
  <si>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</si>
  <si>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</si>
  <si>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</si>
  <si>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</si>
  <si>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</si>
  <si>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</si>
  <si>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</si>
  <si>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</si>
  <si>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</si>
  <si>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</si>
  <si>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</si>
  <si>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</si>
  <si>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</si>
  <si>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</si>
  <si>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</si>
  <si>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</si>
  <si>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</si>
  <si>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</si>
  <si>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</si>
  <si>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</si>
  <si>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</si>
  <si>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</si>
  <si>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</si>
  <si>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</si>
  <si>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</si>
  <si>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</si>
  <si>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</si>
  <si>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</si>
  <si>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</si>
  <si>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</si>
  <si>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</si>
  <si>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</si>
  <si>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</si>
  <si>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</si>
  <si>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</si>
  <si>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</si>
  <si>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</si>
  <si>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</si>
  <si>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</si>
  <si>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</si>
  <si>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</si>
  <si>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</si>
  <si>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</si>
  <si>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</si>
  <si>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</si>
  <si>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</si>
  <si>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</si>
  <si>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</si>
  <si>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</si>
  <si>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</si>
  <si>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</si>
  <si>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</si>
  <si>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</si>
  <si>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</si>
  <si>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</si>
  <si>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</si>
  <si>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</si>
  <si>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</si>
  <si>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</si>
  <si>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</si>
  <si>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</si>
  <si>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</si>
  <si>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</si>
  <si>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</si>
  <si>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</si>
  <si>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</si>
  <si>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</si>
  <si>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</si>
  <si>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</si>
  <si>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</si>
  <si>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</si>
  <si>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</si>
  <si>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</si>
  <si>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</si>
  <si>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</si>
  <si>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</si>
  <si>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</si>
  <si>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</si>
  <si>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</si>
  <si>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</si>
  <si>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</si>
  <si>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</si>
  <si>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</si>
  <si>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</si>
  <si>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</si>
  <si>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</si>
  <si>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</si>
  <si>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</si>
  <si>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</si>
  <si>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</si>
  <si>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</si>
  <si>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</si>
  <si>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</si>
  <si>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</si>
  <si>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</si>
  <si>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</si>
  <si>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</si>
  <si>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</si>
  <si>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</si>
  <si>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</si>
  <si>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</si>
  <si>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</si>
  <si>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</si>
  <si>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</si>
  <si>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</si>
  <si>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</si>
  <si>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</si>
  <si>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</si>
  <si>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</si>
  <si>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</si>
  <si>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</si>
  <si>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</si>
  <si>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</si>
  <si>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</si>
  <si>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</si>
  <si>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</si>
  <si>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</si>
  <si>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</si>
  <si>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</si>
  <si>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</si>
  <si>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</si>
  <si>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</si>
  <si>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</si>
  <si>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</si>
  <si>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</si>
  <si>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</si>
  <si>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</si>
  <si>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</si>
  <si>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</si>
  <si>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</si>
  <si>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</si>
  <si>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</si>
  <si>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</si>
  <si>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</si>
  <si>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</si>
  <si>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</si>
  <si>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</si>
  <si>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</si>
  <si>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</si>
  <si>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</si>
  <si>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</si>
  <si>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</si>
  <si>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</si>
  <si>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</si>
  <si>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</si>
  <si>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</si>
  <si>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</si>
  <si>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</si>
  <si>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</si>
  <si>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</si>
  <si>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</si>
  <si>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</si>
  <si>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</si>
  <si>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</si>
  <si>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</si>
  <si>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</si>
  <si>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</si>
  <si>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</si>
  <si>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</si>
  <si>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</si>
  <si>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</si>
  <si>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</si>
  <si>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</si>
  <si>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</si>
  <si>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</si>
  <si>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</si>
  <si>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</si>
  <si>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</si>
  <si>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</si>
  <si>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</si>
  <si>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</si>
  <si>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</si>
  <si>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</si>
  <si>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</si>
  <si>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</si>
  <si>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</si>
  <si>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</si>
  <si>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</si>
  <si>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</si>
  <si>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</si>
  <si>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</si>
  <si>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</si>
  <si>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</si>
  <si>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</si>
  <si>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</si>
  <si>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</si>
  <si>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</si>
  <si>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</si>
  <si>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</si>
  <si>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</si>
  <si>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</si>
  <si>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</si>
  <si>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</si>
  <si>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</si>
  <si>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</si>
  <si>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</si>
  <si>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</si>
  <si>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</si>
  <si>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</si>
  <si>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</si>
  <si>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</si>
  <si>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</si>
  <si>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</si>
  <si>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</si>
  <si>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</si>
  <si>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</si>
  <si>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</si>
  <si>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</si>
  <si>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</si>
  <si>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</si>
  <si>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</si>
  <si>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</si>
  <si>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</si>
  <si>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</si>
  <si>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</si>
  <si>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</si>
  <si>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</si>
  <si>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</si>
  <si>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</si>
  <si>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</si>
  <si>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</si>
  <si>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</si>
  <si>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</si>
  <si>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</si>
  <si>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</si>
  <si>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</si>
  <si>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</si>
  <si>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</si>
  <si>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</si>
  <si>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</si>
  <si>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</si>
  <si>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</si>
  <si>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</si>
  <si>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</si>
  <si>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</si>
  <si>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</si>
  <si>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</si>
  <si>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</si>
  <si>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</si>
  <si>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</si>
  <si>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</si>
  <si>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</si>
  <si>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</si>
  <si>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</si>
  <si>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</si>
  <si>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</si>
  <si>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</si>
  <si>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</si>
  <si>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</si>
  <si>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</si>
  <si>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</si>
  <si>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</si>
  <si>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</si>
  <si>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</si>
  <si>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</si>
  <si>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</si>
  <si>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</si>
  <si>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</si>
  <si>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</si>
  <si>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</si>
  <si>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</si>
  <si>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</si>
  <si>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</si>
  <si>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</si>
  <si>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</si>
  <si>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</si>
  <si>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</si>
  <si>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</si>
  <si>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</si>
  <si>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</si>
  <si>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</si>
  <si>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</si>
  <si>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</si>
  <si>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</si>
  <si>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</si>
  <si>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</si>
  <si>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</si>
  <si>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</si>
  <si>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</si>
  <si>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</si>
  <si>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</si>
  <si>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</si>
  <si>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</si>
  <si>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</si>
  <si>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</si>
  <si>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</si>
  <si>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</si>
  <si>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</si>
  <si>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</si>
  <si>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</si>
  <si>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</si>
  <si>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</si>
  <si>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</si>
  <si>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</si>
  <si>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</si>
  <si>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</si>
  <si>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</si>
  <si>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</si>
  <si>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</si>
  <si>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</si>
  <si>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</si>
  <si>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</si>
  <si>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</si>
  <si>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</si>
  <si>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</si>
  <si>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</si>
  <si>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</si>
  <si>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</si>
  <si>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</si>
  <si>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</si>
  <si>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</si>
  <si>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</si>
  <si>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</si>
  <si>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</si>
  <si>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</si>
  <si>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</si>
  <si>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</si>
  <si>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</si>
  <si>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</si>
  <si>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</si>
  <si>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</si>
  <si>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</si>
  <si>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</si>
  <si>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</si>
  <si>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</si>
  <si>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</si>
  <si>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</si>
  <si>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</si>
  <si>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</si>
  <si>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</si>
  <si>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</si>
  <si>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</si>
  <si>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</si>
  <si>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</si>
  <si>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</si>
  <si>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</si>
  <si>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</si>
  <si>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</si>
  <si>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</si>
  <si>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</si>
  <si>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</si>
  <si>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</si>
  <si>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</si>
  <si>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</si>
  <si>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</si>
  <si>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</si>
  <si>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</si>
  <si>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</si>
  <si>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</si>
  <si>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</si>
  <si>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</si>
  <si>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</si>
  <si>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</si>
  <si>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</si>
  <si>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</si>
  <si>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</si>
  <si>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</si>
  <si>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</si>
  <si>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</si>
  <si>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</si>
  <si>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</si>
  <si>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</si>
  <si>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</si>
  <si>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</si>
  <si>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</si>
  <si>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</si>
  <si>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</si>
  <si>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</si>
  <si>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</si>
  <si>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</si>
  <si>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</si>
  <si>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</si>
  <si>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</si>
  <si>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</si>
  <si>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</si>
  <si>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</si>
  <si>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</si>
  <si>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</si>
  <si>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</si>
  <si>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</si>
  <si>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</si>
  <si>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</si>
  <si>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</si>
  <si>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</si>
  <si>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</si>
  <si>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</si>
  <si>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</si>
  <si>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</si>
  <si>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</si>
  <si>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</si>
  <si>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</si>
  <si>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</si>
  <si>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</si>
  <si>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</si>
  <si>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</si>
  <si>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</si>
  <si>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</si>
  <si>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</si>
  <si>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</si>
  <si>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</si>
  <si>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</si>
  <si>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</si>
  <si>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</si>
  <si>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</si>
  <si>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</si>
  <si>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</si>
  <si>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</si>
  <si>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</si>
  <si>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</si>
  <si>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</si>
  <si>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</si>
  <si>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</si>
  <si>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</si>
  <si>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</si>
  <si>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</si>
  <si>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</si>
  <si>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</si>
  <si>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</si>
  <si>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</si>
  <si>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</si>
  <si>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</si>
  <si>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</si>
  <si>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</si>
  <si>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</si>
  <si>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</si>
  <si>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</si>
  <si>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</si>
  <si>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</si>
  <si>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</si>
  <si>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</si>
  <si>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</si>
  <si>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</si>
  <si>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</si>
  <si>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</si>
  <si>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</si>
  <si>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</si>
  <si>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</si>
  <si>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</si>
  <si>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</si>
  <si>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</si>
  <si>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</si>
  <si>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</si>
  <si>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</si>
  <si>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</si>
  <si>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</si>
  <si>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</si>
  <si>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</si>
  <si>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</si>
  <si>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</si>
  <si>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</si>
  <si>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</si>
  <si>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</si>
  <si>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</si>
  <si>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</si>
  <si>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</si>
  <si>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</si>
  <si>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</si>
  <si>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</si>
  <si>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</si>
  <si>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</si>
  <si>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</si>
  <si>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</si>
  <si>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</si>
  <si>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</si>
  <si>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</si>
  <si>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</si>
  <si>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</si>
  <si>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</si>
  <si>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</si>
  <si>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</si>
  <si>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</si>
  <si>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</si>
  <si>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</si>
  <si>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</si>
  <si>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</si>
  <si>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</si>
  <si>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</si>
  <si>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</si>
  <si>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</si>
  <si>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</si>
  <si>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</si>
  <si>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</si>
  <si>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</si>
  <si>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</si>
  <si>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</si>
  <si>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</si>
  <si>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</si>
  <si>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</si>
  <si>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</si>
  <si>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</si>
  <si>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</si>
  <si>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</si>
  <si>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</si>
  <si>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</si>
  <si>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</si>
  <si>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</si>
  <si>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</si>
  <si>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</si>
  <si>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</si>
  <si>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</si>
  <si>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</si>
  <si>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</si>
  <si>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</si>
  <si>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</si>
  <si>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</si>
  <si>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</si>
  <si>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</si>
  <si>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</si>
  <si>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</si>
  <si>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</si>
  <si>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</si>
  <si>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</si>
  <si>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</si>
  <si>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</si>
  <si>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</si>
  <si>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</si>
  <si>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</si>
  <si>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</si>
  <si>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</si>
  <si>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</si>
  <si>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</si>
  <si>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</si>
  <si>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</si>
  <si>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</si>
  <si>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</si>
  <si>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</si>
  <si>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</si>
  <si>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</si>
  <si>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</si>
  <si>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</si>
  <si>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</si>
  <si>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</si>
  <si>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</si>
  <si>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</si>
  <si>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</si>
  <si>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</si>
  <si>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</si>
  <si>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</si>
  <si>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</si>
  <si>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</si>
  <si>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</si>
  <si>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</si>
  <si>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</si>
  <si>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</si>
  <si>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</si>
  <si>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</si>
  <si>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</si>
  <si>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</si>
  <si>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</si>
  <si>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</si>
  <si>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</si>
  <si>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</si>
  <si>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</si>
  <si>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</si>
  <si>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</si>
  <si>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</si>
  <si>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</si>
  <si>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</si>
  <si>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</si>
  <si>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</si>
  <si>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</si>
  <si>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</si>
  <si>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</si>
  <si>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</si>
  <si>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</si>
  <si>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</si>
  <si>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</si>
  <si>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</si>
  <si>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</si>
  <si>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</si>
  <si>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</si>
  <si>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</si>
  <si>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</si>
  <si>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</si>
  <si>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</si>
  <si>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</si>
  <si>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</si>
  <si>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</si>
  <si>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</si>
  <si>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</si>
  <si>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</si>
  <si>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</si>
  <si>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</si>
  <si>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</si>
  <si>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</si>
  <si>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</si>
  <si>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</si>
  <si>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</si>
  <si>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</si>
  <si>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</si>
  <si>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</si>
  <si>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</si>
  <si>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</si>
  <si>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</si>
  <si>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</si>
  <si>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</si>
  <si>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</si>
  <si>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</si>
  <si>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</si>
  <si>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</si>
  <si>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</si>
  <si>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</si>
  <si>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</si>
  <si>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</si>
  <si>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</si>
  <si>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</si>
  <si>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</si>
  <si>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</si>
  <si>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</si>
  <si>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</si>
  <si>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</si>
  <si>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</si>
  <si>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</si>
  <si>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</si>
  <si>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</si>
  <si>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</si>
  <si>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</si>
  <si>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</si>
  <si>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</si>
  <si>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</si>
  <si>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</si>
  <si>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</si>
  <si>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</si>
  <si>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</si>
  <si>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</si>
  <si>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</si>
  <si>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</si>
  <si>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</si>
  <si>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</si>
  <si>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</si>
  <si>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</si>
  <si>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</si>
  <si>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</si>
  <si>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</si>
  <si>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</si>
  <si>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</si>
  <si>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</si>
  <si>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</si>
  <si>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</si>
  <si>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</si>
  <si>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</si>
  <si>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</si>
  <si>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</si>
  <si>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</si>
  <si>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</si>
  <si>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</si>
  <si>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</si>
  <si>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</si>
  <si>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</si>
  <si>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</si>
  <si>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</si>
  <si>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</si>
  <si>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</si>
  <si>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</si>
  <si>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</si>
  <si>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</si>
  <si>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</si>
  <si>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</si>
  <si>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</si>
  <si>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</si>
  <si>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</si>
  <si>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</si>
  <si>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</si>
  <si>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</si>
  <si>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</si>
  <si>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</si>
  <si>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</si>
  <si>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</si>
  <si>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</si>
  <si>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</si>
  <si>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</si>
  <si>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</si>
  <si>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</si>
  <si>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</si>
  <si>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</si>
  <si>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</si>
  <si>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</si>
  <si>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</si>
  <si>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</si>
  <si>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</si>
  <si>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</si>
  <si>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</si>
  <si>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</si>
  <si>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</si>
  <si>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</si>
  <si>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</si>
  <si>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</si>
  <si>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</si>
  <si>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</si>
  <si>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</si>
  <si>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</si>
  <si>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</si>
  <si>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</si>
  <si>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</si>
  <si>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</si>
  <si>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</si>
  <si>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</si>
  <si>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</si>
  <si>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</si>
  <si>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</si>
  <si>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</si>
  <si>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</si>
  <si>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</si>
  <si>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</si>
  <si>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</si>
  <si>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</si>
  <si>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</si>
  <si>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</si>
  <si>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</si>
  <si>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</si>
  <si>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</si>
  <si>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</si>
  <si>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</si>
  <si>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</si>
  <si>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</si>
  <si>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</si>
  <si>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</si>
  <si>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</si>
  <si>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</si>
  <si>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</si>
  <si>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</si>
  <si>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</si>
  <si>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</si>
  <si>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</si>
  <si>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</si>
  <si>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</si>
  <si>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</si>
  <si>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</si>
  <si>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</si>
  <si>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</si>
  <si>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</si>
  <si>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</si>
  <si>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</si>
  <si>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</si>
  <si>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</si>
  <si>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</si>
  <si>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</si>
  <si>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</si>
  <si>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</si>
  <si>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</si>
  <si>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</si>
  <si>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</si>
  <si>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</si>
  <si>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</si>
  <si>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</si>
  <si>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</si>
  <si>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</si>
  <si>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</si>
  <si>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</si>
  <si>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</si>
  <si>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</si>
  <si>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</si>
  <si>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</si>
  <si>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</si>
  <si>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</si>
  <si>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</si>
  <si>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</si>
  <si>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</si>
  <si>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</si>
  <si>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</si>
  <si>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</si>
  <si>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</si>
  <si>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</si>
  <si>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</si>
  <si>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</si>
  <si>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</si>
  <si>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</si>
  <si>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</si>
  <si>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</si>
  <si>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</si>
  <si>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</si>
  <si>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</si>
  <si>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</si>
  <si>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</si>
  <si>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</si>
  <si>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</si>
  <si>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</si>
  <si>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</si>
  <si>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</si>
  <si>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</si>
  <si>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</si>
  <si>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</si>
  <si>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</si>
  <si>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</si>
  <si>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</si>
  <si>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</si>
  <si>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</si>
  <si>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</si>
  <si>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</si>
  <si>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</si>
  <si>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</si>
  <si>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</si>
  <si>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</si>
  <si>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</si>
  <si>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</si>
  <si>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</si>
  <si>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</si>
  <si>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</si>
  <si>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</si>
  <si>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</si>
  <si>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</si>
  <si>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</si>
  <si>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</si>
  <si>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</si>
  <si>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</si>
  <si>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</si>
  <si>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</si>
  <si>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</si>
  <si>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</si>
  <si>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</si>
  <si>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</si>
  <si>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</si>
  <si>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</si>
  <si>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</si>
  <si>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</si>
  <si>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</si>
  <si>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</si>
  <si>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</si>
  <si>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</si>
  <si>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</si>
  <si>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</si>
  <si>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</si>
  <si>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</si>
  <si>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</si>
  <si>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</si>
  <si>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</si>
  <si>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</si>
  <si>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</si>
  <si>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</si>
  <si>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</si>
  <si>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</si>
  <si>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</si>
  <si>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</si>
  <si>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</si>
  <si>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</si>
  <si>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</si>
  <si>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</si>
  <si>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</si>
  <si>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</si>
  <si>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</si>
  <si>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</si>
  <si>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</si>
  <si>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</si>
  <si>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</si>
  <si>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</si>
  <si>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</si>
  <si>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</si>
  <si>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</si>
  <si>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</si>
  <si>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</si>
  <si>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</si>
  <si>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</si>
  <si>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</si>
  <si>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</si>
  <si>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</si>
  <si>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</si>
  <si>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</si>
  <si>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</si>
  <si>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</si>
  <si>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</si>
  <si>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</si>
  <si>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</si>
  <si>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</si>
  <si>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</si>
  <si>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</si>
  <si>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</si>
  <si>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</si>
  <si>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</si>
  <si>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</si>
  <si>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</si>
  <si>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</si>
  <si>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</si>
  <si>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</si>
  <si>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</si>
  <si>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</si>
  <si>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</si>
  <si>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</si>
  <si>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</si>
  <si>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</si>
  <si>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</si>
  <si>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</si>
  <si>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</si>
  <si>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</si>
  <si>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</si>
  <si>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</si>
  <si>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</si>
  <si>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</si>
  <si>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</si>
  <si>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</si>
  <si>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</si>
  <si>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</si>
  <si>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</si>
  <si>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</si>
  <si>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</si>
  <si>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</si>
  <si>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</si>
  <si>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</si>
  <si>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</si>
  <si>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</si>
  <si>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</si>
  <si>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</si>
  <si>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</si>
  <si>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</si>
  <si>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</si>
  <si>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</si>
  <si>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</si>
  <si>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</si>
  <si>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</si>
  <si>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</si>
  <si>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</si>
  <si>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</si>
  <si>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</si>
  <si>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</si>
  <si>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</si>
  <si>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</si>
  <si>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</si>
  <si>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</si>
  <si>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</si>
  <si>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</si>
  <si>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</si>
  <si>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</si>
  <si>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</si>
  <si>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</si>
  <si>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</si>
  <si>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</si>
  <si>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</si>
  <si>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</si>
  <si>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</si>
  <si>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</si>
  <si>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</si>
  <si>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</si>
  <si>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</si>
  <si>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</si>
  <si>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</si>
  <si>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</si>
  <si>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</si>
  <si>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</si>
  <si>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</si>
  <si>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</si>
  <si>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</si>
  <si>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</si>
  <si>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</si>
  <si>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</si>
  <si>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</si>
  <si>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</si>
  <si>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</si>
  <si>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</si>
  <si>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</si>
  <si>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</si>
  <si>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</si>
  <si>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</si>
  <si>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</si>
  <si>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</si>
  <si>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</si>
  <si>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</si>
  <si>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</si>
  <si>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</si>
  <si>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</si>
  <si>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</si>
  <si>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</si>
  <si>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</si>
  <si>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</si>
  <si>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</si>
  <si>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</si>
  <si>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</si>
  <si>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</si>
  <si>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</si>
  <si>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</si>
  <si>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</si>
  <si>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</si>
  <si>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</si>
  <si>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</si>
  <si>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</si>
  <si>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</si>
  <si>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</si>
  <si>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</si>
  <si>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</si>
  <si>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</si>
  <si>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</si>
  <si>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</si>
  <si>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</si>
  <si>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</si>
  <si>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</si>
  <si>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</si>
  <si>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</si>
  <si>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</si>
  <si>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</si>
  <si>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</si>
  <si>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</si>
  <si>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</si>
  <si>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</si>
  <si>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</si>
  <si>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</si>
  <si>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</si>
  <si>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</si>
  <si>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</si>
  <si>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</si>
  <si>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</si>
  <si>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</si>
  <si>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</si>
  <si>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</si>
  <si>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</si>
  <si>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</si>
  <si>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</si>
  <si>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</si>
  <si>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</si>
  <si>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</si>
  <si>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</si>
  <si>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</si>
  <si>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</si>
  <si>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</si>
  <si>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</si>
  <si>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</si>
  <si>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</si>
  <si>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</si>
  <si>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</si>
  <si>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</si>
  <si>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</si>
  <si>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</si>
  <si>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</si>
  <si>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</si>
  <si>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</si>
  <si>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</si>
  <si>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</si>
  <si>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</si>
  <si>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</si>
  <si>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</si>
  <si>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</si>
  <si>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</si>
  <si>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</si>
  <si>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</si>
  <si>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</si>
  <si>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</si>
  <si>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</si>
  <si>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</si>
  <si>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</si>
  <si>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</si>
  <si>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</si>
  <si>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</si>
  <si>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</si>
  <si>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</si>
  <si>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</si>
  <si>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</si>
  <si>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</si>
  <si>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</si>
  <si>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</si>
  <si>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</si>
  <si>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</si>
  <si>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</si>
  <si>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</si>
  <si>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</si>
  <si>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</si>
  <si>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</si>
  <si>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</si>
  <si>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</si>
  <si>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</si>
  <si>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</si>
  <si>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</si>
  <si>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</si>
  <si>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</si>
  <si>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</si>
  <si>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</si>
  <si>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</si>
  <si>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</si>
  <si>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</si>
  <si>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</si>
  <si>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</si>
  <si>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</si>
  <si>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</si>
  <si>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</si>
  <si>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</si>
  <si>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</si>
  <si>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</si>
  <si>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</si>
  <si>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</si>
  <si>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</si>
  <si>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</si>
  <si>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</si>
  <si>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</si>
  <si>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</si>
  <si>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</si>
  <si>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</si>
  <si>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</si>
  <si>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</si>
  <si>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</si>
  <si>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</si>
  <si>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</si>
  <si>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</si>
  <si>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</si>
  <si>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</si>
  <si>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</si>
  <si>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</si>
  <si>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</si>
  <si>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</si>
  <si>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</si>
  <si>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</si>
  <si>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</si>
  <si>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</si>
  <si>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</si>
  <si>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</si>
  <si>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</si>
  <si>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</si>
  <si>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</si>
  <si>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</si>
  <si>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</si>
  <si>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</si>
  <si>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</si>
  <si>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</si>
  <si>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</si>
  <si>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</si>
  <si>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</si>
  <si>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</si>
  <si>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</si>
  <si>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</si>
  <si>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</si>
  <si>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</si>
  <si>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</si>
  <si>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</si>
  <si>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</si>
  <si>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</si>
  <si>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</si>
  <si>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</si>
  <si>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</si>
  <si>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</si>
  <si>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</si>
  <si>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</si>
  <si>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</si>
  <si>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</si>
  <si>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</si>
  <si>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</si>
  <si>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</si>
  <si>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</si>
  <si>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</si>
  <si>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</si>
  <si>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</si>
  <si>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</si>
  <si>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</si>
  <si>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</si>
  <si>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</si>
  <si>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</si>
  <si>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</si>
  <si>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</si>
  <si>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</si>
  <si>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</si>
  <si>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</si>
  <si>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</si>
  <si>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</si>
  <si>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</si>
  <si>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</si>
  <si>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</si>
  <si>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</si>
  <si>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</si>
  <si>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</si>
  <si>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</si>
  <si>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</si>
  <si>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</si>
  <si>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</si>
  <si>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</si>
  <si>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</si>
  <si>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</si>
  <si>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</si>
  <si>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</si>
  <si>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</si>
  <si>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</si>
  <si>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</si>
  <si>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</si>
  <si>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</si>
  <si>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</si>
  <si>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</si>
  <si>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</si>
  <si>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</si>
  <si>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</si>
  <si>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</si>
  <si>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</si>
  <si>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</si>
  <si>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</si>
  <si>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</si>
  <si>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</si>
  <si>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</si>
  <si>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</si>
  <si>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</si>
  <si>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</si>
  <si>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</si>
  <si>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</si>
  <si>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</si>
  <si>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</si>
  <si>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</si>
  <si>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</si>
  <si>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</si>
  <si>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</si>
  <si>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</si>
  <si>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</si>
  <si>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</si>
  <si>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</si>
  <si>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</si>
  <si>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</si>
  <si>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</si>
  <si>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</si>
  <si>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</si>
  <si>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</si>
  <si>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</si>
  <si>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</si>
  <si>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</si>
  <si>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</si>
  <si>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</si>
  <si>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</si>
  <si>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</si>
  <si>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</si>
  <si>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</si>
  <si>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</si>
  <si>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</si>
  <si>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</si>
  <si>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</si>
  <si>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</si>
  <si>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</si>
  <si>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</si>
  <si>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</si>
  <si>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</si>
  <si>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</si>
  <si>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</si>
  <si>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</si>
  <si>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</si>
  <si>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</si>
  <si>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</si>
  <si>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</si>
  <si>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</si>
  <si>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</si>
  <si>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</si>
  <si>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</si>
  <si>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</si>
  <si>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</si>
  <si>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</si>
  <si>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</si>
  <si>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</si>
  <si>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</si>
  <si>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</si>
  <si>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</si>
  <si>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</si>
  <si>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</si>
  <si>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</si>
  <si>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</si>
  <si>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</si>
  <si>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</si>
  <si>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</si>
  <si>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</si>
  <si>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</si>
  <si>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</si>
  <si>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</si>
  <si>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</si>
  <si>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</si>
  <si>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</si>
  <si>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</si>
  <si>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</si>
  <si>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</si>
  <si>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</si>
  <si>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</si>
  <si>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</si>
  <si>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</si>
  <si>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</si>
  <si>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</si>
  <si>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</si>
  <si>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</si>
  <si>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</si>
  <si>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</si>
  <si>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</si>
  <si>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</si>
  <si>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</si>
  <si>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</si>
  <si>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</si>
  <si>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</si>
  <si>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</si>
  <si>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</si>
  <si>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</si>
  <si>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</si>
  <si>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</si>
  <si>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</si>
  <si>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</si>
  <si>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</si>
  <si>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</si>
  <si>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</si>
  <si>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</si>
  <si>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</si>
  <si>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</si>
  <si>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</si>
  <si>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</si>
  <si>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</si>
  <si>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</si>
  <si>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</si>
  <si>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</si>
  <si>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</si>
  <si>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</si>
  <si>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</si>
  <si>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</si>
  <si>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</si>
  <si>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</si>
  <si>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</si>
  <si>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</si>
  <si>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</si>
  <si>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</si>
  <si>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</si>
  <si>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</si>
  <si>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</si>
  <si>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</si>
  <si>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</si>
  <si>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</si>
  <si>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</si>
  <si>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</si>
  <si>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</si>
  <si>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</si>
  <si>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</si>
  <si>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</si>
  <si>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</si>
  <si>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</si>
  <si>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</si>
  <si>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</si>
  <si>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</si>
  <si>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</si>
  <si>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</si>
  <si>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</si>
  <si>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</si>
  <si>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</si>
  <si>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</si>
  <si>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</si>
  <si>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</si>
  <si>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</si>
  <si>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</si>
  <si>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</si>
  <si>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</si>
  <si>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</si>
  <si>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</si>
  <si>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</si>
  <si>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</si>
  <si>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</si>
  <si>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</si>
  <si>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</si>
  <si>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</si>
  <si>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</si>
  <si>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</si>
  <si>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</si>
  <si>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</si>
  <si>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</si>
  <si>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</si>
  <si>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</si>
  <si>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</si>
  <si>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</si>
  <si>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</si>
  <si>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</si>
  <si>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</si>
  <si>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</si>
  <si>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</si>
  <si>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</si>
  <si>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</si>
  <si>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</si>
  <si>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</si>
  <si>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</si>
  <si>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</si>
  <si>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</si>
  <si>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</si>
  <si>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</si>
  <si>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</si>
  <si>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</si>
  <si>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</si>
  <si>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</si>
  <si>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</si>
  <si>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</si>
  <si>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</si>
  <si>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</si>
  <si>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</si>
  <si>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</si>
  <si>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</si>
  <si>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</si>
  <si>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</si>
  <si>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</si>
  <si>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</si>
  <si>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</si>
  <si>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</si>
  <si>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</si>
  <si>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</si>
  <si>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</si>
  <si>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</si>
  <si>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</si>
  <si>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</si>
  <si>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</si>
  <si>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</si>
  <si>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</si>
  <si>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</si>
  <si>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</si>
  <si>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</si>
  <si>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</si>
  <si>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</si>
  <si>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</si>
  <si>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</si>
  <si>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</si>
  <si>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</si>
  <si>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</si>
  <si>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</si>
  <si>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</si>
  <si>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</si>
  <si>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</si>
  <si>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</si>
  <si>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</si>
  <si>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</si>
  <si>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</si>
  <si>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</si>
  <si>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</si>
  <si>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</si>
  <si>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</si>
  <si>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</si>
  <si>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</si>
  <si>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</si>
  <si>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</si>
  <si>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</si>
  <si>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</si>
  <si>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</si>
  <si>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</si>
  <si>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</si>
  <si>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</si>
  <si>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</si>
  <si>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</si>
  <si>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</si>
  <si>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</si>
  <si>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</si>
  <si>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</si>
  <si>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</si>
  <si>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</si>
  <si>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</si>
  <si>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</si>
  <si>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</si>
  <si>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</si>
  <si>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</si>
  <si>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</si>
  <si>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</si>
  <si>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</si>
  <si>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</si>
  <si>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</si>
  <si>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</si>
  <si>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</si>
  <si>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</si>
  <si>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</si>
  <si>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</si>
  <si>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</si>
  <si>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</si>
  <si>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</si>
  <si>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</si>
  <si>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</si>
  <si>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</si>
  <si>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</si>
  <si>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</si>
  <si>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</si>
  <si>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</si>
  <si>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</si>
  <si>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</si>
  <si>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</si>
  <si>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</si>
  <si>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</si>
  <si>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</si>
  <si>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</si>
  <si>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</si>
  <si>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</si>
  <si>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</si>
  <si>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</si>
  <si>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</si>
  <si>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</si>
  <si>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</si>
  <si>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</si>
  <si>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</si>
  <si>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</si>
  <si>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</si>
  <si>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</si>
  <si>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</si>
  <si>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</si>
  <si>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</si>
  <si>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</si>
  <si>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</si>
  <si>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</si>
  <si>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</si>
  <si>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</si>
  <si>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</si>
  <si>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</si>
  <si>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</si>
  <si>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</si>
  <si>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</si>
  <si>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</si>
  <si>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</si>
  <si>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</si>
  <si>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</si>
  <si>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</si>
  <si>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</si>
  <si>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</si>
  <si>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</si>
  <si>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</si>
  <si>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</si>
  <si>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</si>
  <si>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</si>
  <si>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</si>
  <si>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</si>
  <si>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</si>
  <si>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</si>
  <si>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</si>
  <si>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</si>
  <si>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</si>
  <si>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</si>
  <si>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</si>
  <si>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</si>
  <si>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</si>
  <si>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</si>
  <si>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</si>
  <si>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</si>
  <si>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</si>
  <si>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</si>
  <si>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</si>
  <si>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</si>
  <si>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</si>
  <si>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</si>
  <si>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</si>
  <si>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</si>
  <si>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</si>
  <si>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</si>
  <si>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</si>
  <si>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</si>
  <si>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</si>
  <si>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</si>
  <si>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</si>
  <si>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</si>
  <si>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</si>
  <si>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</si>
  <si>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</si>
  <si>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</si>
  <si>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</si>
  <si>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</si>
  <si>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</si>
  <si>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</si>
  <si>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</si>
  <si>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</si>
  <si>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</si>
  <si>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</si>
  <si>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</si>
  <si>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</si>
  <si>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</si>
  <si>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</si>
  <si>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</si>
  <si>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</si>
  <si>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</si>
  <si>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</si>
  <si>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</si>
  <si>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</si>
  <si>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</si>
  <si>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</si>
  <si>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</si>
  <si>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</si>
  <si>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</si>
  <si>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</si>
  <si>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</si>
  <si>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</si>
  <si>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</si>
  <si>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</si>
  <si>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</si>
  <si>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</si>
  <si>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</si>
  <si>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</si>
  <si>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</si>
  <si>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</si>
  <si>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</si>
  <si>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</si>
  <si>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</si>
  <si>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</si>
  <si>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</si>
  <si>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</si>
  <si>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</si>
  <si>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</si>
  <si>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</si>
  <si>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</si>
  <si>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</si>
  <si>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</si>
  <si>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</si>
  <si>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</si>
  <si>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</si>
  <si>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</si>
  <si>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</si>
  <si>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</si>
  <si>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</si>
  <si>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</si>
  <si>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</si>
  <si>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</si>
  <si>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</si>
  <si>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</si>
  <si>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</si>
  <si>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</si>
  <si>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</si>
  <si>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</si>
  <si>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</si>
  <si>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</si>
  <si>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</si>
  <si>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</si>
  <si>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</si>
  <si>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</si>
  <si>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</si>
  <si>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</si>
  <si>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</si>
  <si>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</si>
  <si>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</si>
  <si>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</si>
  <si>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</si>
  <si>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</si>
  <si>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</si>
  <si>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</si>
  <si>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</si>
  <si>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</si>
  <si>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</si>
  <si>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</si>
  <si>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</si>
  <si>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</si>
  <si>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</si>
  <si>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</si>
  <si>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</si>
  <si>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</si>
  <si>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</si>
  <si>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</si>
  <si>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</si>
  <si>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</si>
  <si>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</si>
  <si>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</si>
  <si>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</si>
  <si>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</si>
  <si>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</si>
  <si>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</si>
  <si>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</si>
  <si>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</si>
  <si>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</si>
  <si>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</si>
  <si>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</si>
  <si>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</si>
  <si>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</si>
  <si>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</si>
  <si>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</si>
  <si>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</si>
  <si>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</si>
  <si>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</si>
  <si>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</si>
  <si>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</si>
  <si>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</si>
  <si>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</si>
  <si>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</si>
  <si>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</si>
  <si>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</si>
  <si>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</si>
  <si>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</si>
  <si>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</si>
  <si>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</si>
  <si>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</si>
  <si>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</si>
  <si>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</si>
  <si>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</si>
  <si>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</si>
  <si>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</si>
  <si>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</si>
  <si>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</si>
  <si>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</si>
  <si>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</si>
  <si>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</si>
  <si>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</si>
  <si>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</si>
  <si>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</si>
  <si>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</si>
  <si>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</si>
  <si>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</si>
  <si>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</si>
  <si>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</si>
  <si>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</si>
  <si>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</si>
  <si>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</si>
  <si>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</si>
  <si>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</si>
  <si>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</si>
  <si>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</si>
  <si>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</si>
  <si>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</si>
  <si>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</si>
  <si>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</si>
  <si>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</si>
  <si>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</si>
  <si>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</si>
  <si>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</si>
  <si>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</si>
  <si>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</si>
  <si>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</si>
  <si>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</si>
  <si>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</si>
  <si>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</si>
  <si>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</si>
  <si>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</si>
  <si>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</si>
  <si>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</si>
  <si>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</si>
  <si>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</si>
  <si>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</si>
  <si>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</si>
  <si>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</si>
  <si>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</si>
  <si>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</si>
  <si>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</si>
  <si>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</si>
  <si>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</si>
  <si>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</si>
  <si>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</si>
  <si>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</si>
  <si>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</si>
  <si>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</si>
  <si>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</si>
  <si>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</si>
  <si>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</si>
  <si>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</si>
  <si>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</si>
  <si>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</si>
  <si>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</si>
  <si>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</si>
  <si>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</si>
  <si>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</si>
  <si>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</si>
  <si>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</si>
  <si>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</si>
  <si>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</si>
  <si>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</si>
  <si>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</si>
  <si>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</si>
  <si>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</si>
  <si>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</si>
  <si>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</si>
  <si>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</si>
  <si>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</si>
  <si>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</si>
  <si>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</si>
  <si>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</si>
  <si>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</si>
  <si>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</si>
  <si>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</si>
  <si>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</si>
  <si>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</si>
  <si>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</si>
  <si>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</si>
  <si>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</si>
  <si>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</si>
  <si>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</si>
  <si>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</si>
  <si>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</si>
  <si>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</si>
  <si>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</si>
  <si>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</si>
  <si>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</si>
  <si>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</si>
  <si>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</si>
  <si>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</si>
  <si>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</si>
  <si>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</si>
  <si>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</si>
  <si>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</si>
  <si>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</si>
  <si>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</si>
  <si>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</si>
  <si>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</si>
  <si>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</si>
  <si>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</si>
  <si>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</si>
  <si>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</si>
  <si>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</si>
  <si>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</si>
  <si>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</si>
  <si>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</si>
  <si>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</si>
  <si>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</si>
  <si>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</si>
  <si>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</si>
  <si>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</si>
  <si>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</si>
  <si>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</si>
  <si>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</si>
  <si>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</si>
  <si>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</si>
  <si>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</si>
  <si>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</si>
  <si>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</si>
  <si>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</si>
  <si>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</si>
  <si>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</si>
  <si>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</si>
  <si>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</si>
  <si>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</si>
  <si>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</si>
  <si>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</si>
  <si>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</si>
  <si>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</si>
  <si>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</si>
  <si>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</si>
  <si>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</si>
  <si>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</si>
  <si>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</si>
  <si>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</si>
  <si>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</si>
  <si>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</si>
  <si>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</si>
  <si>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</si>
  <si>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</si>
  <si>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</si>
  <si>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</si>
  <si>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</si>
  <si>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</si>
  <si>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</si>
  <si>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</si>
  <si>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</si>
  <si>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</si>
  <si>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</si>
  <si>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</si>
  <si>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</si>
  <si>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</si>
  <si>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</si>
  <si>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</si>
  <si>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</si>
  <si>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</si>
  <si>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</si>
  <si>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</si>
  <si>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</si>
  <si>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</si>
  <si>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</si>
  <si>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</si>
  <si>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</si>
  <si>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</si>
  <si>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</si>
  <si>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</si>
  <si>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</si>
  <si>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</si>
  <si>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</si>
  <si>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</si>
  <si>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</si>
  <si>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</si>
  <si>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</si>
  <si>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</si>
  <si>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</si>
  <si>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</si>
  <si>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</si>
  <si>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</si>
  <si>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</si>
  <si>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</si>
  <si>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</si>
  <si>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</si>
  <si>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</si>
  <si>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</si>
  <si>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</si>
  <si>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</si>
  <si>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</si>
  <si>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</si>
  <si>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</si>
  <si>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</si>
  <si>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</si>
  <si>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</si>
  <si>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</si>
  <si>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</si>
  <si>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</si>
  <si>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</si>
  <si>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</si>
  <si>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</si>
  <si>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</si>
  <si>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</si>
  <si>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</si>
  <si>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</si>
  <si>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</si>
  <si>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</si>
  <si>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</si>
  <si>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</si>
  <si>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</si>
  <si>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</si>
  <si>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</si>
  <si>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</si>
  <si>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</si>
  <si>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</si>
  <si>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</si>
  <si>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</si>
  <si>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</si>
  <si>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</si>
  <si>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</si>
  <si>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</si>
  <si>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</si>
  <si>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</si>
  <si>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</si>
  <si>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</si>
  <si>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</si>
  <si>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</si>
  <si>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</si>
  <si>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</si>
  <si>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</si>
  <si>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</si>
  <si>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</si>
  <si>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</si>
  <si>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</si>
  <si>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</si>
  <si>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</si>
  <si>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</si>
  <si>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</si>
  <si>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</si>
  <si>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</si>
  <si>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</si>
  <si>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</si>
  <si>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</si>
  <si>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</si>
  <si>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</si>
  <si>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</si>
  <si>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</si>
  <si>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</si>
  <si>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</si>
  <si>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</si>
  <si>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</si>
  <si>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</si>
  <si>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</si>
  <si>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</si>
  <si>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</si>
  <si>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</si>
  <si>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</si>
  <si>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</si>
  <si>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</si>
  <si>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</si>
  <si>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</si>
  <si>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</si>
  <si>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</si>
  <si>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</si>
  <si>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</si>
  <si>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</si>
  <si>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</si>
  <si>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</si>
  <si>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</si>
  <si>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</si>
  <si>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</si>
  <si>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</si>
  <si>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</si>
  <si>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</si>
  <si>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</si>
  <si>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</si>
  <si>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</si>
  <si>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</si>
  <si>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</si>
  <si>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</si>
  <si>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</si>
  <si>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</si>
  <si>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</si>
  <si>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</si>
  <si>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</si>
  <si>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</si>
  <si>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</si>
  <si>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</si>
  <si>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</si>
  <si>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</si>
  <si>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</si>
  <si>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</si>
  <si>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</si>
  <si>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</si>
  <si>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</si>
  <si>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</si>
  <si>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</si>
  <si>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</si>
  <si>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</si>
  <si>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</si>
  <si>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</si>
  <si>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</si>
  <si>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</si>
  <si>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</si>
  <si>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</si>
  <si>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</si>
  <si>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</si>
  <si>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</si>
  <si>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</si>
  <si>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</si>
  <si>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</si>
  <si>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</si>
  <si>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</si>
  <si>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</si>
  <si>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</si>
  <si>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</si>
  <si>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</si>
  <si>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</si>
  <si>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</si>
  <si>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</si>
  <si>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</si>
  <si>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</si>
  <si>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</si>
  <si>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</si>
  <si>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</si>
  <si>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</si>
  <si>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</si>
  <si>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</si>
  <si>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</si>
  <si>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</si>
  <si>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</si>
  <si>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</si>
  <si>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</si>
  <si>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</si>
  <si>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</si>
  <si>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</si>
  <si>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</si>
  <si>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</si>
  <si>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</si>
  <si>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</si>
  <si>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</si>
  <si>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</si>
  <si>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</si>
  <si>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</si>
  <si>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</si>
  <si>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</si>
  <si>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</si>
  <si>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</si>
  <si>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</si>
  <si>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</si>
  <si>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</si>
  <si>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</si>
  <si>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</si>
  <si>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</si>
  <si>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</si>
  <si>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</si>
  <si>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</si>
  <si>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</si>
  <si>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</si>
  <si>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</si>
  <si>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</si>
  <si>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</si>
  <si>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</si>
  <si>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</si>
  <si>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</si>
  <si>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</si>
  <si>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</si>
  <si>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</si>
  <si>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</si>
  <si>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</si>
  <si>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</si>
  <si>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</si>
  <si>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</si>
  <si>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</si>
  <si>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</si>
  <si>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</si>
  <si>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</si>
  <si>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</si>
  <si>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</si>
  <si>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</si>
  <si>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</si>
  <si>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</si>
  <si>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</si>
  <si>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</si>
  <si>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</si>
  <si>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</si>
  <si>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</si>
  <si>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</si>
  <si>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</si>
  <si>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</si>
  <si>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</si>
  <si>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</si>
  <si>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</si>
  <si>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</si>
  <si>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</si>
  <si>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</si>
  <si>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</si>
  <si>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</si>
  <si>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</si>
  <si>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</si>
  <si>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</si>
  <si>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</si>
  <si>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</si>
  <si>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</si>
  <si>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</si>
  <si>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</si>
  <si>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</si>
  <si>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</si>
  <si>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</si>
  <si>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</si>
  <si>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</si>
  <si>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</si>
  <si>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</si>
  <si>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</si>
  <si>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</si>
  <si>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</si>
  <si>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</si>
  <si>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</si>
  <si>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</si>
  <si>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</si>
  <si>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</si>
  <si>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</si>
  <si>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</si>
  <si>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</si>
  <si>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</si>
  <si>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</si>
  <si>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</si>
  <si>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</si>
  <si>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</si>
  <si>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</si>
  <si>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</si>
  <si>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</si>
  <si>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</si>
  <si>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</si>
  <si>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</si>
  <si>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</si>
  <si>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</si>
  <si>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</si>
  <si>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</si>
  <si>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</si>
  <si>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</si>
  <si>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</si>
  <si>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</si>
  <si>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</si>
  <si>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</si>
  <si>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</si>
  <si>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</si>
  <si>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</si>
  <si>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</si>
  <si>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</si>
  <si>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</si>
  <si>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</si>
  <si>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</si>
  <si>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</si>
  <si>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</si>
  <si>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</si>
  <si>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</si>
  <si>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</si>
  <si>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</si>
  <si>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</si>
  <si>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</si>
  <si>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</si>
  <si>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</si>
  <si>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</si>
  <si>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</si>
  <si>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</si>
  <si>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</si>
  <si>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</si>
  <si>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</si>
  <si>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</si>
  <si>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</si>
  <si>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</si>
  <si>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</si>
  <si>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</si>
  <si>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</si>
  <si>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</si>
  <si>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</si>
  <si>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</si>
  <si>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</si>
  <si>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</si>
  <si>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</si>
  <si>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</si>
  <si>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</si>
  <si>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</si>
  <si>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</si>
  <si>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</si>
  <si>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</si>
  <si>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</si>
  <si>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</si>
  <si>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</si>
  <si>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</si>
  <si>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</si>
  <si>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</si>
  <si>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</si>
  <si>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</si>
  <si>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</si>
  <si>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</si>
  <si>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</si>
  <si>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</si>
  <si>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</si>
  <si>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</si>
  <si>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</si>
  <si>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</si>
  <si>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</si>
  <si>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</si>
  <si>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</si>
  <si>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</si>
  <si>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</si>
  <si>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</si>
  <si>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</si>
  <si>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</si>
  <si>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</si>
  <si>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</si>
  <si>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</si>
  <si>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</si>
  <si>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</si>
  <si>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</si>
  <si>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</si>
  <si>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</si>
  <si>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</si>
  <si>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</si>
  <si>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</si>
  <si>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</si>
  <si>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</si>
  <si>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</si>
  <si>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</si>
  <si>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</si>
  <si>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</si>
  <si>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</si>
  <si>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</si>
  <si>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</si>
  <si>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</si>
  <si>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</si>
  <si>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</si>
  <si>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</si>
  <si>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</si>
  <si>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</si>
  <si>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</si>
  <si>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</si>
  <si>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</si>
  <si>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</si>
  <si>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</si>
  <si>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</si>
  <si>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</si>
  <si>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</si>
  <si>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</si>
  <si>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</si>
  <si>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</si>
  <si>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</si>
  <si>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</si>
  <si>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</si>
  <si>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</si>
  <si>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</si>
  <si>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</si>
  <si>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</si>
  <si>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</si>
  <si>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</si>
  <si>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</si>
  <si>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</si>
  <si>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</si>
  <si>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</si>
  <si>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</si>
  <si>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</si>
  <si>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</si>
  <si>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</si>
  <si>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</si>
  <si>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</si>
  <si>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</si>
  <si>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</si>
  <si>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</si>
  <si>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</si>
  <si>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</si>
  <si>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</si>
  <si>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</si>
  <si>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</si>
  <si>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</si>
  <si>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</si>
  <si>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</si>
  <si>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</si>
  <si>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</si>
  <si>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</si>
  <si>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</si>
  <si>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</si>
  <si>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</si>
  <si>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</si>
  <si>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</si>
  <si>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</si>
  <si>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</si>
  <si>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</si>
  <si>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</si>
  <si>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</si>
  <si>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</si>
  <si>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</si>
  <si>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</si>
  <si>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</si>
  <si>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</si>
  <si>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</si>
  <si>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</si>
  <si>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</si>
  <si>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</si>
  <si>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</si>
  <si>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</si>
  <si>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</si>
  <si>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</si>
  <si>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</si>
  <si>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</si>
  <si>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</si>
  <si>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</si>
  <si>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</si>
  <si>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</si>
  <si>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</si>
  <si>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</si>
  <si>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</si>
  <si>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</si>
  <si>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</si>
  <si>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</si>
  <si>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</si>
  <si>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</si>
  <si>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</si>
  <si>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</si>
  <si>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</si>
  <si>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</si>
  <si>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</si>
  <si>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</si>
  <si>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</si>
  <si>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</si>
  <si>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</si>
  <si>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</si>
  <si>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</si>
  <si>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</si>
  <si>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</si>
  <si>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</si>
  <si>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</si>
  <si>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</si>
  <si>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</si>
  <si>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</si>
  <si>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</si>
  <si>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</si>
  <si>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</si>
  <si>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</si>
  <si>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</si>
  <si>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</si>
  <si>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</si>
  <si>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</si>
  <si>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</si>
  <si>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</si>
  <si>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</si>
  <si>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</si>
  <si>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</si>
  <si>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</si>
  <si>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</si>
  <si>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</si>
  <si>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</si>
  <si>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</si>
  <si>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</si>
  <si>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</si>
  <si>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</si>
  <si>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</si>
  <si>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</si>
  <si>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</si>
  <si>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</si>
  <si>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</si>
  <si>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</si>
  <si>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</si>
  <si>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</si>
  <si>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</si>
  <si>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</si>
  <si>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</si>
  <si>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</si>
  <si>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</si>
  <si>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</si>
  <si>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</si>
  <si>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</si>
  <si>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</si>
  <si>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</si>
  <si>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</si>
  <si>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</si>
  <si>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</si>
  <si>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</si>
  <si>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</si>
  <si>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</si>
  <si>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</si>
  <si>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</si>
  <si>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</si>
  <si>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</si>
  <si>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</si>
  <si>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</si>
  <si>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</si>
  <si>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</si>
  <si>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</si>
  <si>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</si>
  <si>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</si>
  <si>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</si>
  <si>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</si>
  <si>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</si>
  <si>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</si>
  <si>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</si>
  <si>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</si>
  <si>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</si>
  <si>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</si>
  <si>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</si>
  <si>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</si>
  <si>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</si>
  <si>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</si>
  <si>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</si>
  <si>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</si>
  <si>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</si>
  <si>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</si>
  <si>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</si>
  <si>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</si>
  <si>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</si>
  <si>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</si>
  <si>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</si>
  <si>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</si>
  <si>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</si>
  <si>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</si>
  <si>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</si>
  <si>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</si>
  <si>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</si>
  <si>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</si>
  <si>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</si>
  <si>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</si>
  <si>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</si>
  <si>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</si>
  <si>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</si>
  <si>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</si>
  <si>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</si>
  <si>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</si>
  <si>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</si>
  <si>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</si>
  <si>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</si>
  <si>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</si>
  <si>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</si>
  <si>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</si>
  <si>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</si>
  <si>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</si>
  <si>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</si>
  <si>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</si>
  <si>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</si>
  <si>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</si>
  <si>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</si>
  <si>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</si>
  <si>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</si>
  <si>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</si>
  <si>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</si>
  <si>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</si>
  <si>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</si>
  <si>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</si>
  <si>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</si>
  <si>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</si>
  <si>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</si>
  <si>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</si>
  <si>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</si>
  <si>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</si>
  <si>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</si>
  <si>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</si>
  <si>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</si>
  <si>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</si>
  <si>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</si>
  <si>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</si>
  <si>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</si>
  <si>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</si>
  <si>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</si>
  <si>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</si>
  <si>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</si>
  <si>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</si>
  <si>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</si>
  <si>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</si>
  <si>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</si>
  <si>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</si>
  <si>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</si>
  <si>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</si>
  <si>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</si>
  <si>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</si>
  <si>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</si>
  <si>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</si>
  <si>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</si>
  <si>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</si>
  <si>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</si>
  <si>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</si>
  <si>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</si>
  <si>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</si>
  <si>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</si>
  <si>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</si>
  <si>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</si>
  <si>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</si>
  <si>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</si>
  <si>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</si>
  <si>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</si>
  <si>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</si>
  <si>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</si>
  <si>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</si>
  <si>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</si>
  <si>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</si>
  <si>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</si>
  <si>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</si>
  <si>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</si>
  <si>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</si>
  <si>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</si>
  <si>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</si>
  <si>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</si>
  <si>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</si>
  <si>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</si>
  <si>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</si>
  <si>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</si>
  <si>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</si>
  <si>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</si>
  <si>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</si>
  <si>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</si>
  <si>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</si>
  <si>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</si>
  <si>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</si>
  <si>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</si>
  <si>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</si>
  <si>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</si>
  <si>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</si>
  <si>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</si>
  <si>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</si>
  <si>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</si>
  <si>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</si>
  <si>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</si>
  <si>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</si>
  <si>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</si>
  <si>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</si>
  <si>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</si>
  <si>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</si>
  <si>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</si>
  <si>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</si>
  <si>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</si>
  <si>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</si>
  <si>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</si>
  <si>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</si>
  <si>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</si>
  <si>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</si>
  <si>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</si>
  <si>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</si>
  <si>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</si>
  <si>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</si>
  <si>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</si>
  <si>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</si>
  <si>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</si>
  <si>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</si>
  <si>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</si>
  <si>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</si>
  <si>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</si>
  <si>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</si>
  <si>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</si>
  <si>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</si>
  <si>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</si>
  <si>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</si>
  <si>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</si>
  <si>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</si>
  <si>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</si>
  <si>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</si>
  <si>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</si>
  <si>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</si>
  <si>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</si>
  <si>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</si>
  <si>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</si>
  <si>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</si>
  <si>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</si>
  <si>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</si>
  <si>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</si>
  <si>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</si>
  <si>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</si>
  <si>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</si>
  <si>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</si>
  <si>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</si>
  <si>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</si>
  <si>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</si>
  <si>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</si>
  <si>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</si>
  <si>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</si>
  <si>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</si>
  <si>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</si>
  <si>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</si>
  <si>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</si>
  <si>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</si>
  <si>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</si>
  <si>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</si>
  <si>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</si>
  <si>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</si>
  <si>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</si>
  <si>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</si>
  <si>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</si>
  <si>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</si>
  <si>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</si>
  <si>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</si>
  <si>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</si>
  <si>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</si>
  <si>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</si>
  <si>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</si>
  <si>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</si>
  <si>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</si>
  <si>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</si>
  <si>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</si>
  <si>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</si>
  <si>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</si>
  <si>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</si>
  <si>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</si>
  <si>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</si>
  <si>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</si>
  <si>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</si>
  <si>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</si>
  <si>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</si>
  <si>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</si>
  <si>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</si>
  <si>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</si>
  <si>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</si>
  <si>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</si>
  <si>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</si>
  <si>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</si>
  <si>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</si>
  <si>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</si>
  <si>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</si>
  <si>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</si>
  <si>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</si>
  <si>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</si>
  <si>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</si>
  <si>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</si>
  <si>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</si>
  <si>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</si>
  <si>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</si>
  <si>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</si>
  <si>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</si>
  <si>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</si>
  <si>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</si>
  <si>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</si>
  <si>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</si>
  <si>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</si>
  <si>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</si>
  <si>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</si>
  <si>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</si>
  <si>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</si>
  <si>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</si>
  <si>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</si>
  <si>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</si>
  <si>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</si>
  <si>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</si>
  <si>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</si>
  <si>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</si>
  <si>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</si>
  <si>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</si>
  <si>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</si>
  <si>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</si>
  <si>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</si>
  <si>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</si>
  <si>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</si>
  <si>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</si>
  <si>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</si>
  <si>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</si>
  <si>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</si>
  <si>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</si>
  <si>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</si>
  <si>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</si>
  <si>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</si>
  <si>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</si>
  <si>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</si>
  <si>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</si>
  <si>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</si>
  <si>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</si>
  <si>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</si>
  <si>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</si>
  <si>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</si>
  <si>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</si>
  <si>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</si>
  <si>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</si>
  <si>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</si>
  <si>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</si>
  <si>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</si>
  <si>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</si>
  <si>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</si>
  <si>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</si>
  <si>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</si>
  <si>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</si>
  <si>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</si>
  <si>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</si>
  <si>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</si>
  <si>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</si>
  <si>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</si>
  <si>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</si>
  <si>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</si>
  <si>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</si>
  <si>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</si>
  <si>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</si>
  <si>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</si>
  <si>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</si>
  <si>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</si>
  <si>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</si>
  <si>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</si>
  <si>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</si>
  <si>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</si>
  <si>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</si>
  <si>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</si>
  <si>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</si>
  <si>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</si>
  <si>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</si>
  <si>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</si>
  <si>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</si>
  <si>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</si>
  <si>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</si>
  <si>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</si>
  <si>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</si>
  <si>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</si>
  <si>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</si>
  <si>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</si>
  <si>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</si>
  <si>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</si>
  <si>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</si>
  <si>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</si>
  <si>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</si>
  <si>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</si>
  <si>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</si>
  <si>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</si>
  <si>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</si>
  <si>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</si>
  <si>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</si>
  <si>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</si>
  <si>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</si>
  <si>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</si>
  <si>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</si>
  <si>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</si>
  <si>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</si>
  <si>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</si>
  <si>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</si>
  <si>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</si>
  <si>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</si>
  <si>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</si>
  <si>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</si>
  <si>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</si>
  <si>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</si>
  <si>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</si>
  <si>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</si>
  <si>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</si>
  <si>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</si>
  <si>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</si>
  <si>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</si>
  <si>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</si>
  <si>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</si>
  <si>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</si>
  <si>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</si>
  <si>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</si>
  <si>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</si>
  <si>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</si>
  <si>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</si>
  <si>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</si>
  <si>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</si>
  <si>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</si>
  <si>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</si>
  <si>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</si>
  <si>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</si>
  <si>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</si>
  <si>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</si>
  <si>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</si>
  <si>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</si>
  <si>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</si>
  <si>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</si>
  <si>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</si>
  <si>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</si>
  <si>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</si>
  <si>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</si>
  <si>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</si>
  <si>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</si>
  <si>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</si>
  <si>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</si>
  <si>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</si>
  <si>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</si>
  <si>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</si>
  <si>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</si>
  <si>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</si>
  <si>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</si>
  <si>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</si>
  <si>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</si>
  <si>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</si>
  <si>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</si>
  <si>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</si>
  <si>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</si>
  <si>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</si>
  <si>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</si>
  <si>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</si>
  <si>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</si>
  <si>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</si>
  <si>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</si>
  <si>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</si>
  <si>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</si>
  <si>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</si>
  <si>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</si>
  <si>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</si>
  <si>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</si>
  <si>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</si>
  <si>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</si>
  <si>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</si>
  <si>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</si>
  <si>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</si>
  <si>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</si>
  <si>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</si>
  <si>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</si>
  <si>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</si>
  <si>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</si>
  <si>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</si>
  <si>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</si>
  <si>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</si>
  <si>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</si>
  <si>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</si>
  <si>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</si>
  <si>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</si>
  <si>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</si>
  <si>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</si>
  <si>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</si>
  <si>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</si>
  <si>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</si>
  <si>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</si>
  <si>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</si>
  <si>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</si>
  <si>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</si>
  <si>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</si>
  <si>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</si>
  <si>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</si>
  <si>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</si>
  <si>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</si>
  <si>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</si>
  <si>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</si>
  <si>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</si>
  <si>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</si>
  <si>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</si>
  <si>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</si>
  <si>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</si>
  <si>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</si>
  <si>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</si>
  <si>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</si>
  <si>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</si>
  <si>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</si>
  <si>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</si>
  <si>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</si>
  <si>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</si>
  <si>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</si>
  <si>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</si>
  <si>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</si>
  <si>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</si>
  <si>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</si>
  <si>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</si>
  <si>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</si>
  <si>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</si>
  <si>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</si>
  <si>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</si>
  <si>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</si>
  <si>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</si>
  <si>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</si>
  <si>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</si>
  <si>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</si>
  <si>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</si>
  <si>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</si>
  <si>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</si>
  <si>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</si>
  <si>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</si>
  <si>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</si>
  <si>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</si>
  <si>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</si>
  <si>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</si>
  <si>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</si>
  <si>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</si>
  <si>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</si>
  <si>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</si>
  <si>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</si>
  <si>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</si>
  <si>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</si>
  <si>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</si>
  <si>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</si>
  <si>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</si>
  <si>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</si>
  <si>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</si>
  <si>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</si>
  <si>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</si>
  <si>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</si>
  <si>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</si>
  <si>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</si>
  <si>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</si>
  <si>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</si>
  <si>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</si>
  <si>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</si>
  <si>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</si>
  <si>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</si>
  <si>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</si>
  <si>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</si>
  <si>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</si>
  <si>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</si>
  <si>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</si>
  <si>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</si>
  <si>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</si>
  <si>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</si>
  <si>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</si>
  <si>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</si>
  <si>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</si>
  <si>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</si>
  <si>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</si>
  <si>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</si>
  <si>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</si>
  <si>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</si>
  <si>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</si>
  <si>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</si>
  <si>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</si>
  <si>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</si>
  <si>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</si>
  <si>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</si>
  <si>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</si>
  <si>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</si>
  <si>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</si>
  <si>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</si>
  <si>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</si>
  <si>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</si>
  <si>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</si>
  <si>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</si>
  <si>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</si>
  <si>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</si>
  <si>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</si>
  <si>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</si>
  <si>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</si>
  <si>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</si>
  <si>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</si>
  <si>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</si>
  <si>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</si>
  <si>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</si>
  <si>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</si>
  <si>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</si>
  <si>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</si>
  <si>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</si>
  <si>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</si>
  <si>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</si>
  <si>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</si>
  <si>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</si>
  <si>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</si>
  <si>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</si>
  <si>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</si>
  <si>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</si>
  <si>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</si>
  <si>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</si>
  <si>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</si>
  <si>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</si>
  <si>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</si>
  <si>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</si>
  <si>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</si>
  <si>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</si>
  <si>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</si>
  <si>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</si>
  <si>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</si>
  <si>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</si>
  <si>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</si>
  <si>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</si>
  <si>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</si>
  <si>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</si>
  <si>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</si>
  <si>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</si>
  <si>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</si>
  <si>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</si>
  <si>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</si>
  <si>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</si>
  <si>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</si>
  <si>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</si>
  <si>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</si>
  <si>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</si>
  <si>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</si>
  <si>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</si>
  <si>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</si>
  <si>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</si>
  <si>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</si>
  <si>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</si>
  <si>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</si>
  <si>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</si>
  <si>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</si>
  <si>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</si>
  <si>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</si>
  <si>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</si>
  <si>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</si>
  <si>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</si>
  <si>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</si>
  <si>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</si>
  <si>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</si>
  <si>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</si>
  <si>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</si>
  <si>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</si>
  <si>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</si>
  <si>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</si>
  <si>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</si>
  <si>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</si>
  <si>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</si>
  <si>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</si>
  <si>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</si>
  <si>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</si>
  <si>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</si>
  <si>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</si>
  <si>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</si>
  <si>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</si>
  <si>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</si>
  <si>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</si>
  <si>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</si>
  <si>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</si>
  <si>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</si>
  <si>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</si>
  <si>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</si>
  <si>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</si>
  <si>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</si>
  <si>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</si>
  <si>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</si>
  <si>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</si>
  <si>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</si>
  <si>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</si>
  <si>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</si>
  <si>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</si>
  <si>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</si>
  <si>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</si>
  <si>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</si>
  <si>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</si>
  <si>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</si>
  <si>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</si>
  <si>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</si>
  <si>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</si>
  <si>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</si>
  <si>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</si>
  <si>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</si>
  <si>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</si>
  <si>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</si>
  <si>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</si>
  <si>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</si>
  <si>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</si>
  <si>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</si>
  <si>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</si>
  <si>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</si>
  <si>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</si>
  <si>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</si>
  <si>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</si>
  <si>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</si>
  <si>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</si>
  <si>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</si>
  <si>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</si>
  <si>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</si>
  <si>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</si>
  <si>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</si>
  <si>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</si>
  <si>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</si>
  <si>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</si>
  <si>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</si>
  <si>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</si>
  <si>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</si>
  <si>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</si>
  <si>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</si>
  <si>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</si>
  <si>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</si>
  <si>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</si>
  <si>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</si>
  <si>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</si>
  <si>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</si>
  <si>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</si>
  <si>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</si>
  <si>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</si>
  <si>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</si>
  <si>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</si>
  <si>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</si>
  <si>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</si>
  <si>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</si>
  <si>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</si>
  <si>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</si>
  <si>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</si>
  <si>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</si>
  <si>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</si>
  <si>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</si>
  <si>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</si>
  <si>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</si>
  <si>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</si>
  <si>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</si>
  <si>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</si>
  <si>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</si>
  <si>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</si>
  <si>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</si>
  <si>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</si>
  <si>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</si>
  <si>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</si>
  <si>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</si>
  <si>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</si>
  <si>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</si>
  <si>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</si>
  <si>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</si>
  <si>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</si>
  <si>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</si>
  <si>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</si>
  <si>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</si>
  <si>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</si>
  <si>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</si>
  <si>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</si>
  <si>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</si>
  <si>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</si>
  <si>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</si>
  <si>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</si>
  <si>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</si>
  <si>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</si>
  <si>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</si>
  <si>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</si>
  <si>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</si>
  <si>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</si>
  <si>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</si>
  <si>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</si>
  <si>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</si>
  <si>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</si>
  <si>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</si>
  <si>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</si>
  <si>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</si>
  <si>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</si>
  <si>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</si>
  <si>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</si>
  <si>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</si>
  <si>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</si>
  <si>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</si>
  <si>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</si>
  <si>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</si>
  <si>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</si>
  <si>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</si>
  <si>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</si>
  <si>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</si>
  <si>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</si>
  <si>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</si>
  <si>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</si>
  <si>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</si>
  <si>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</si>
  <si>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</si>
  <si>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</si>
  <si>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</si>
  <si>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</si>
  <si>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</si>
  <si>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</si>
  <si>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</si>
  <si>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</si>
  <si>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</si>
  <si>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</si>
  <si>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</si>
  <si>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</si>
  <si>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</si>
  <si>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</si>
  <si>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</si>
  <si>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</si>
  <si>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</si>
  <si>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</si>
  <si>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</si>
  <si>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</si>
  <si>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</si>
  <si>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</si>
  <si>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</si>
  <si>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</si>
  <si>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</si>
  <si>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</si>
  <si>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</si>
  <si>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</si>
  <si>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</si>
  <si>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</si>
  <si>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</si>
  <si>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</si>
  <si>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</si>
  <si>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</si>
  <si>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</si>
  <si>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</si>
  <si>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</si>
  <si>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</si>
  <si>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</si>
  <si>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</si>
  <si>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</si>
  <si>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</si>
  <si>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</si>
  <si>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</si>
  <si>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</si>
  <si>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</si>
  <si>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</si>
  <si>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</si>
  <si>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</si>
  <si>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</si>
  <si>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</si>
  <si>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</si>
  <si>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</si>
  <si>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</si>
  <si>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</si>
  <si>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</si>
  <si>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</si>
  <si>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</si>
  <si>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</si>
  <si>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</si>
  <si>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</si>
  <si>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</si>
  <si>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</si>
  <si>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</si>
  <si>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</si>
  <si>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</si>
  <si>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</si>
  <si>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</si>
  <si>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</si>
  <si>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</si>
  <si>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</si>
  <si>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</si>
  <si>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</si>
  <si>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</si>
  <si>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</si>
  <si>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</si>
  <si>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</si>
  <si>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</si>
  <si>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</si>
  <si>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</si>
  <si>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</si>
  <si>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</si>
  <si>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</si>
  <si>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</si>
  <si>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</si>
  <si>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</si>
  <si>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</si>
  <si>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</si>
  <si>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</si>
  <si>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</si>
  <si>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</si>
  <si>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</si>
  <si>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</si>
  <si>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</si>
  <si>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</si>
  <si>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</si>
  <si>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</si>
  <si>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</si>
  <si>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</si>
  <si>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</si>
  <si>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</si>
  <si>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</si>
  <si>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</si>
  <si>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</si>
  <si>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</si>
  <si>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</si>
  <si>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</si>
  <si>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</si>
  <si>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</si>
  <si>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</si>
  <si>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</si>
  <si>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</si>
  <si>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</si>
  <si>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</si>
  <si>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</si>
  <si>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</si>
  <si>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</si>
  <si>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</si>
  <si>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</si>
  <si>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</si>
  <si>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</si>
  <si>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</si>
  <si>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</si>
  <si>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</si>
  <si>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</si>
  <si>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</si>
  <si>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</si>
  <si>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</si>
  <si>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</si>
  <si>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</si>
  <si>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</si>
  <si>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</si>
  <si>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</si>
  <si>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</si>
  <si>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</si>
  <si>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</si>
  <si>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</si>
  <si>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</si>
  <si>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</si>
  <si>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</si>
  <si>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</si>
  <si>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</si>
  <si>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</si>
  <si>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</si>
  <si>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</si>
  <si>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</si>
  <si>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</si>
  <si>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</si>
  <si>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</si>
  <si>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</si>
  <si>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</si>
  <si>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</si>
  <si>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</si>
  <si>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</si>
  <si>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</si>
  <si>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</si>
  <si>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</si>
  <si>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</si>
  <si>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</si>
  <si>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</si>
  <si>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</si>
  <si>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</si>
  <si>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</si>
  <si>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</si>
  <si>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</si>
  <si>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</si>
  <si>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</si>
  <si>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</si>
  <si>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</si>
  <si>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</si>
  <si>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</si>
  <si>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</si>
  <si>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</si>
  <si>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</si>
  <si>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</si>
  <si>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</si>
  <si>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</si>
  <si>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</si>
  <si>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</si>
  <si>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</si>
  <si>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</si>
  <si>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</si>
  <si>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</si>
  <si>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</si>
  <si>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</si>
  <si>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</si>
  <si>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</si>
  <si>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</si>
  <si>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</si>
  <si>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</si>
  <si>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</si>
  <si>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</si>
  <si>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</si>
  <si>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</si>
  <si>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</si>
  <si>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</si>
  <si>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</si>
  <si>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</si>
  <si>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</si>
  <si>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</si>
  <si>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</si>
  <si>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</si>
  <si>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</si>
  <si>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</si>
  <si>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</si>
  <si>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</si>
  <si>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</si>
  <si>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</si>
  <si>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</si>
  <si>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</si>
  <si>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</si>
  <si>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</si>
  <si>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</si>
  <si>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</si>
  <si>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</si>
  <si>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</si>
  <si>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</si>
  <si>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</si>
  <si>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</si>
  <si>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</si>
  <si>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</si>
  <si>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</si>
  <si>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</si>
  <si>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</si>
  <si>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</si>
  <si>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</si>
  <si>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</si>
  <si>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</si>
  <si>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</si>
  <si>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</si>
  <si>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</si>
  <si>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</si>
  <si>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</si>
  <si>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</si>
  <si>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</si>
  <si>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</si>
  <si>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</si>
  <si>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</si>
  <si>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</si>
  <si>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</si>
  <si>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</si>
  <si>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</si>
  <si>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</si>
  <si>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</si>
  <si>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</si>
  <si>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</si>
  <si>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</si>
  <si>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</si>
  <si>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</si>
  <si>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</si>
  <si>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</si>
  <si>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</si>
  <si>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</si>
  <si>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</si>
  <si>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</si>
  <si>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</si>
  <si>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</si>
  <si>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</si>
  <si>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</si>
  <si>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</si>
  <si>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</si>
  <si>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</si>
  <si>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</si>
  <si>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</si>
  <si>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</si>
  <si>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</si>
  <si>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</si>
  <si>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</si>
  <si>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</si>
  <si>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</si>
  <si>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</si>
  <si>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</si>
  <si>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</si>
  <si>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</si>
  <si>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</si>
  <si>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</si>
  <si>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</si>
  <si>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</si>
  <si>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</si>
  <si>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</si>
  <si>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</si>
  <si>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</si>
  <si>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</si>
  <si>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</si>
  <si>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</si>
  <si>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</si>
  <si>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</si>
  <si>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</si>
  <si>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</si>
  <si>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</si>
  <si>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</si>
  <si>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</si>
  <si>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</si>
  <si>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</si>
  <si>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</si>
  <si>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</si>
  <si>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</si>
  <si>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</si>
  <si>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</si>
  <si>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</si>
  <si>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</si>
  <si>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</si>
  <si>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</si>
  <si>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</si>
  <si>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</si>
  <si>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</si>
  <si>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</si>
  <si>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</si>
  <si>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</si>
  <si>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</si>
  <si>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</si>
  <si>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</si>
  <si>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</si>
  <si>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</si>
  <si>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</si>
  <si>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</si>
  <si>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</si>
  <si>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</si>
  <si>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</si>
  <si>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</si>
  <si>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</si>
  <si>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</si>
  <si>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</si>
  <si>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</si>
  <si>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</si>
  <si>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</si>
  <si>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</si>
  <si>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</si>
  <si>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</si>
  <si>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</si>
  <si>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</si>
  <si>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</si>
  <si>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</si>
  <si>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</si>
  <si>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</si>
  <si>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</si>
  <si>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</si>
  <si>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</si>
  <si>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</si>
  <si>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</si>
  <si>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</si>
  <si>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</si>
  <si>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</si>
  <si>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</si>
  <si>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</si>
  <si>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</si>
  <si>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</si>
  <si>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</si>
  <si>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</si>
  <si>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</si>
  <si>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</si>
  <si>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</si>
  <si>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</si>
  <si>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</si>
  <si>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</si>
  <si>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</si>
  <si>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</si>
  <si>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</si>
  <si>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</si>
  <si>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</si>
  <si>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</si>
  <si>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</si>
  <si>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</si>
  <si>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</si>
  <si>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</si>
  <si>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</si>
  <si>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</si>
  <si>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</si>
  <si>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</si>
  <si>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</si>
  <si>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</si>
  <si>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</si>
  <si>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</si>
  <si>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</si>
  <si>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</si>
  <si>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</si>
  <si>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</si>
  <si>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</si>
  <si>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</si>
  <si>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</si>
  <si>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</si>
  <si>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</si>
  <si>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</si>
  <si>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</si>
  <si>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</si>
  <si>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</si>
  <si>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</si>
  <si>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</si>
  <si>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</si>
  <si>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</si>
  <si>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</si>
  <si>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</si>
  <si>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</si>
  <si>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</si>
  <si>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</si>
  <si>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</si>
  <si>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</si>
  <si>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</si>
  <si>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</si>
  <si>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</si>
  <si>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</si>
  <si>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</si>
  <si>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</si>
  <si>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</si>
  <si>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</si>
  <si>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</si>
  <si>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</si>
  <si>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</si>
  <si>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</si>
  <si>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</si>
  <si>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</si>
  <si>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</si>
  <si>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</si>
  <si>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</si>
  <si>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</si>
  <si>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</si>
  <si>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</si>
  <si>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</si>
  <si>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</si>
  <si>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</si>
  <si>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</si>
  <si>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</si>
  <si>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</si>
  <si>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</si>
  <si>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</si>
  <si>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</si>
  <si>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</si>
  <si>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</si>
  <si>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</si>
  <si>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</si>
  <si>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</si>
  <si>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</si>
  <si>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</si>
  <si>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</si>
  <si>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</si>
  <si>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</si>
  <si>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</si>
  <si>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</si>
  <si>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</si>
  <si>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</si>
  <si>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</si>
  <si>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</si>
  <si>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</si>
  <si>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</si>
  <si>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</si>
  <si>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</si>
  <si>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</si>
  <si>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</si>
  <si>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</si>
  <si>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</si>
  <si>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</si>
  <si>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</si>
  <si>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</si>
  <si>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</si>
  <si>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</si>
  <si>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</si>
  <si>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</si>
  <si>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</si>
  <si>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</si>
  <si>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</si>
  <si>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</si>
  <si>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</si>
  <si>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</si>
  <si>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</si>
  <si>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</si>
  <si>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</si>
  <si>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</si>
  <si>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</si>
  <si>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</si>
  <si>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</si>
  <si>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</si>
  <si>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</si>
  <si>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</si>
  <si>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</si>
  <si>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</si>
  <si>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</si>
  <si>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</si>
  <si>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</si>
  <si>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</si>
  <si>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</si>
  <si>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</si>
  <si>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</si>
  <si>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</si>
  <si>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</si>
  <si>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</si>
  <si>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</si>
  <si>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</si>
  <si>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</si>
  <si>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</si>
  <si>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</si>
  <si>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</si>
  <si>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</si>
  <si>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</si>
  <si>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</si>
  <si>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</si>
  <si>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</si>
  <si>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</si>
  <si>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</si>
  <si>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</si>
  <si>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</si>
  <si>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</si>
  <si>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</si>
  <si>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</si>
  <si>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</si>
  <si>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</si>
  <si>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</si>
  <si>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</si>
  <si>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</si>
  <si>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</si>
  <si>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</si>
  <si>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</si>
  <si>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</si>
  <si>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</si>
  <si>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</si>
  <si>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</si>
  <si>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</si>
  <si>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</si>
  <si>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</si>
  <si>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</si>
  <si>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</si>
  <si>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</si>
  <si>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</si>
  <si>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</si>
  <si>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</si>
  <si>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</si>
  <si>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</si>
  <si>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</si>
  <si>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</si>
  <si>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</si>
  <si>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</si>
  <si>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</si>
  <si>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</si>
  <si>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</si>
  <si>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</si>
  <si>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</si>
  <si>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</si>
  <si>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</si>
  <si>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</si>
  <si>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</si>
  <si>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</si>
  <si>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</si>
  <si>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</si>
  <si>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</si>
  <si>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</si>
  <si>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</si>
  <si>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</si>
  <si>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</si>
  <si>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</si>
  <si>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</si>
  <si>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</si>
  <si>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</si>
  <si>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</si>
  <si>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</si>
  <si>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</si>
  <si>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</si>
  <si>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</si>
  <si>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</si>
  <si>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</si>
  <si>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</si>
  <si>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</si>
  <si>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</si>
  <si>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</si>
  <si>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</si>
  <si>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</si>
  <si>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</si>
  <si>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</si>
  <si>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</si>
  <si>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</si>
  <si>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</si>
  <si>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</si>
  <si>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</si>
  <si>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</si>
  <si>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</si>
  <si>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</si>
  <si>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</si>
  <si>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</si>
  <si>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</si>
  <si>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</si>
  <si>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</si>
  <si>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</si>
  <si>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</si>
  <si>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</si>
  <si>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</si>
  <si>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</si>
  <si>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</si>
  <si>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</si>
  <si>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</si>
  <si>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</si>
  <si>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</si>
  <si>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</si>
  <si>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</si>
  <si>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</si>
  <si>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</si>
  <si>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</si>
  <si>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</si>
  <si>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</si>
  <si>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</si>
  <si>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</si>
  <si>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</si>
  <si>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</si>
  <si>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</si>
  <si>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</si>
  <si>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</si>
  <si>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</si>
  <si>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</si>
  <si>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</si>
  <si>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</si>
  <si>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</si>
  <si>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</si>
  <si>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</si>
  <si>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</si>
  <si>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</si>
  <si>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</si>
  <si>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</si>
  <si>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</si>
  <si>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</si>
  <si>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</si>
  <si>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</si>
  <si>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</si>
  <si>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</si>
  <si>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</si>
  <si>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</si>
  <si>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</si>
  <si>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</si>
  <si>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</si>
  <si>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</si>
  <si>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</si>
  <si>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</si>
  <si>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</si>
  <si>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</si>
  <si>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</si>
  <si>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</si>
  <si>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</si>
  <si>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</si>
  <si>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</si>
  <si>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</si>
  <si>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</si>
  <si>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</si>
  <si>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</si>
  <si>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</si>
  <si>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</si>
  <si>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</si>
  <si>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</si>
  <si>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</si>
  <si>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</si>
  <si>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</si>
  <si>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</si>
  <si>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</si>
  <si>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</si>
  <si>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</si>
  <si>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</si>
  <si>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</si>
  <si>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</si>
  <si>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</si>
  <si>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</si>
  <si>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</si>
  <si>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</si>
  <si>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</si>
  <si>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</si>
  <si>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</si>
  <si>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</si>
  <si>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</si>
  <si>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</si>
  <si>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</si>
  <si>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</si>
  <si>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</si>
  <si>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</si>
  <si>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</si>
  <si>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</si>
  <si>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</si>
  <si>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</si>
  <si>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</si>
  <si>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</si>
  <si>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</si>
  <si>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</si>
  <si>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</si>
  <si>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</si>
  <si>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</si>
  <si>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</si>
  <si>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</si>
  <si>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</si>
  <si>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</si>
  <si>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</si>
  <si>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</si>
  <si>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</si>
  <si>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</si>
  <si>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</si>
  <si>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</si>
  <si>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</si>
  <si>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</si>
  <si>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</si>
  <si>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</si>
  <si>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</si>
  <si>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</si>
  <si>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</si>
  <si>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</si>
  <si>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</si>
  <si>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</si>
  <si>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</si>
  <si>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</si>
  <si>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</si>
  <si>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</si>
  <si>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</si>
  <si>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</si>
  <si>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</si>
  <si>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</si>
  <si>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</si>
  <si>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</si>
  <si>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</si>
  <si>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</si>
  <si>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</si>
  <si>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</si>
  <si>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</si>
  <si>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</si>
  <si>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</si>
  <si>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</si>
  <si>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</si>
  <si>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</si>
  <si>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</si>
  <si>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</si>
  <si>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</si>
  <si>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</si>
  <si>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</si>
  <si>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</si>
  <si>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</si>
  <si>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</si>
  <si>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</si>
  <si>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</si>
  <si>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</si>
  <si>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</si>
  <si>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</si>
  <si>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</si>
  <si>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</si>
  <si>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</si>
  <si>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</si>
  <si>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</si>
  <si>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</si>
  <si>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</si>
  <si>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</si>
  <si>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</si>
  <si>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</si>
  <si>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</si>
  <si>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</si>
  <si>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</si>
  <si>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</si>
  <si>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</si>
  <si>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</si>
  <si>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</si>
  <si>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</si>
  <si>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</si>
  <si>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</si>
  <si>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</si>
  <si>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</si>
  <si>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</si>
  <si>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</si>
  <si>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</si>
  <si>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</si>
  <si>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</si>
  <si>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</si>
  <si>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</si>
  <si>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</si>
  <si>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</si>
  <si>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</si>
  <si>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</si>
  <si>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</si>
  <si>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</si>
  <si>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</si>
  <si>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</si>
  <si>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</si>
  <si>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</si>
  <si>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</si>
  <si>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</si>
  <si>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</si>
  <si>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</si>
  <si>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</si>
  <si>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</si>
  <si>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</si>
  <si>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</si>
  <si>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</si>
  <si>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</si>
  <si>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</si>
  <si>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</si>
  <si>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</si>
  <si>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</si>
  <si>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</si>
  <si>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</si>
  <si>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</si>
  <si>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</si>
  <si>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</si>
  <si>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</si>
  <si>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</si>
  <si>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</si>
  <si>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</si>
  <si>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</si>
  <si>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</si>
  <si>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</si>
  <si>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</si>
  <si>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</si>
  <si>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</si>
  <si>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</si>
  <si>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</si>
  <si>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</si>
  <si>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</si>
  <si>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</si>
  <si>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</si>
  <si>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</si>
  <si>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</si>
  <si>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</si>
  <si>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</si>
  <si>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</si>
  <si>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</si>
  <si>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</si>
  <si>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</si>
  <si>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</si>
  <si>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</si>
  <si>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</si>
  <si>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</si>
  <si>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</si>
  <si>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</si>
  <si>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</si>
  <si>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</si>
  <si>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</si>
  <si>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</si>
  <si>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</si>
  <si>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</si>
  <si>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</si>
  <si>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</si>
  <si>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</si>
  <si>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</si>
  <si>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</si>
  <si>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</si>
  <si>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</si>
  <si>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</si>
  <si>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</si>
  <si>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</si>
  <si>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</si>
  <si>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</si>
  <si>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</si>
  <si>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</si>
  <si>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</si>
  <si>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</si>
  <si>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</si>
  <si>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</si>
  <si>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</si>
  <si>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</si>
  <si>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</si>
  <si>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</si>
  <si>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</si>
  <si>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</si>
  <si>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</si>
  <si>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</si>
  <si>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</si>
  <si>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</si>
  <si>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</si>
  <si>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</si>
  <si>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</si>
  <si>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</si>
  <si>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</si>
  <si>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</si>
  <si>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</si>
  <si>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</si>
  <si>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</si>
  <si>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</si>
  <si>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</si>
  <si>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</si>
  <si>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</si>
  <si>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</si>
  <si>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</si>
  <si>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</si>
  <si>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</si>
  <si>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</si>
  <si>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</si>
  <si>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</si>
  <si>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</si>
  <si>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</si>
  <si>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</si>
  <si>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</si>
  <si>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</si>
  <si>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</si>
  <si>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</si>
  <si>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</si>
  <si>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</si>
  <si>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</si>
  <si>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</si>
  <si>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</si>
  <si>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</si>
  <si>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</si>
  <si>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</si>
  <si>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</si>
  <si>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</si>
  <si>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</si>
  <si>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</si>
  <si>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</si>
  <si>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</si>
  <si>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</si>
  <si>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</si>
  <si>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</si>
  <si>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</si>
  <si>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</si>
  <si>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</si>
  <si>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</si>
  <si>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</si>
  <si>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</si>
  <si>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</si>
  <si>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</si>
  <si>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</si>
  <si>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</si>
  <si>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</si>
  <si>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</si>
  <si>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</si>
  <si>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</si>
  <si>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</si>
  <si>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</si>
  <si>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</si>
  <si>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</si>
  <si>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</si>
  <si>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</si>
  <si>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</si>
  <si>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</si>
  <si>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</si>
  <si>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</si>
  <si>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</si>
  <si>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</si>
  <si>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</si>
  <si>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</si>
  <si>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</si>
  <si>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</si>
  <si>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</si>
  <si>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</si>
  <si>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</si>
  <si>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</si>
  <si>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</si>
  <si>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</si>
  <si>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</si>
  <si>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</si>
  <si>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</si>
  <si>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</si>
  <si>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</si>
  <si>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</si>
  <si>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</si>
  <si>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</si>
  <si>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</si>
  <si>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</si>
  <si>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</si>
  <si>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</si>
  <si>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</si>
  <si>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</si>
  <si>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</si>
  <si>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</si>
  <si>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</si>
  <si>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</si>
  <si>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</si>
  <si>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</si>
  <si>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</si>
  <si>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</si>
  <si>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</si>
  <si>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</si>
  <si>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</si>
  <si>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</si>
  <si>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</si>
  <si>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</si>
  <si>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</si>
  <si>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</si>
  <si>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</si>
  <si>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</si>
  <si>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</si>
  <si>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</si>
  <si>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</si>
  <si>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</si>
  <si>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</si>
  <si>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</si>
  <si>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</si>
  <si>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</si>
  <si>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</si>
  <si>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</si>
  <si>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</si>
  <si>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</si>
  <si>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</si>
  <si>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</si>
  <si>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</si>
  <si>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</si>
  <si>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</si>
  <si>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</si>
  <si>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</si>
  <si>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</si>
  <si>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</si>
  <si>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</si>
  <si>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</si>
  <si>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</si>
  <si>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</si>
  <si>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</si>
  <si>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</si>
  <si>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</si>
  <si>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</si>
  <si>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</si>
  <si>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</si>
  <si>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</si>
  <si>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</si>
  <si>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</si>
  <si>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</si>
  <si>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</si>
  <si>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</si>
  <si>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</si>
  <si>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</si>
  <si>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</si>
  <si>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</si>
  <si>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</si>
  <si>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</si>
  <si>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</si>
  <si>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</si>
  <si>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</si>
  <si>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</si>
  <si>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</si>
  <si>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</si>
  <si>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</si>
  <si>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</si>
  <si>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</si>
  <si>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</si>
  <si>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</si>
  <si>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</si>
  <si>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</si>
  <si>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</si>
  <si>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</si>
  <si>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</si>
  <si>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</si>
  <si>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</si>
  <si>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</si>
  <si>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</si>
  <si>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</si>
  <si>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</si>
  <si>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</si>
  <si>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</si>
  <si>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</si>
  <si>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</si>
  <si>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</si>
  <si>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</si>
  <si>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</si>
  <si>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</si>
  <si>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</si>
  <si>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</si>
  <si>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</si>
  <si>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</si>
  <si>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</si>
  <si>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</si>
  <si>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</si>
  <si>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</si>
  <si>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</si>
  <si>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</si>
  <si>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</si>
  <si>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</si>
  <si>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</si>
  <si>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</si>
  <si>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</si>
  <si>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</si>
  <si>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</si>
  <si>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</si>
  <si>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</si>
  <si>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</si>
  <si>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</si>
  <si>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</si>
  <si>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</si>
  <si>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</si>
  <si>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</si>
  <si>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</si>
  <si>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</si>
  <si>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</si>
  <si>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</si>
  <si>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</si>
  <si>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</si>
  <si>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</si>
  <si>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</si>
  <si>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</si>
  <si>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</si>
  <si>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</si>
  <si>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</si>
  <si>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</si>
  <si>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</si>
  <si>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</si>
  <si>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</si>
  <si>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</si>
  <si>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</si>
  <si>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</si>
  <si>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</si>
  <si>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</si>
  <si>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</si>
  <si>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</si>
  <si>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</si>
  <si>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</si>
  <si>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</si>
  <si>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</si>
  <si>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</si>
  <si>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</si>
  <si>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</si>
  <si>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</si>
  <si>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</si>
  <si>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</si>
  <si>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</si>
  <si>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</si>
  <si>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</si>
  <si>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</si>
  <si>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</si>
  <si>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</si>
  <si>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</si>
  <si>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</si>
  <si>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</si>
  <si>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</si>
  <si>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</si>
  <si>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</si>
  <si>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</si>
  <si>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</si>
  <si>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</si>
  <si>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</si>
  <si>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</si>
  <si>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</si>
  <si>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</si>
  <si>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</si>
  <si>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</si>
  <si>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</si>
  <si>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</si>
  <si>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</si>
  <si>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</si>
  <si>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</si>
  <si>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</si>
  <si>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</si>
  <si>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</si>
  <si>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</si>
  <si>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</si>
  <si>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</si>
  <si>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</si>
  <si>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</si>
  <si>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</si>
  <si>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</si>
  <si>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</si>
  <si>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</si>
  <si>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</si>
  <si>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</si>
  <si>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</si>
  <si>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</si>
  <si>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</si>
  <si>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</si>
  <si>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</si>
  <si>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</si>
  <si>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</si>
  <si>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</si>
  <si>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</si>
  <si>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</si>
  <si>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</si>
  <si>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</si>
  <si>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</si>
  <si>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</si>
  <si>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</si>
  <si>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</si>
  <si>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</si>
  <si>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</si>
  <si>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</si>
  <si>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</si>
  <si>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</si>
  <si>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</si>
  <si>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</si>
  <si>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</si>
  <si>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</si>
  <si>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</si>
  <si>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</si>
  <si>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</si>
  <si>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</si>
  <si>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</si>
  <si>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</si>
  <si>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</si>
  <si>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</si>
  <si>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</si>
  <si>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</si>
  <si>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</si>
  <si>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</si>
  <si>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</si>
  <si>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</si>
  <si>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</si>
  <si>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</si>
  <si>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</si>
  <si>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</si>
  <si>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</si>
  <si>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</si>
  <si>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</si>
  <si>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</si>
  <si>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</si>
  <si>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</si>
  <si>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</si>
  <si>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</si>
  <si>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</si>
  <si>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</si>
  <si>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</si>
  <si>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</si>
  <si>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</si>
  <si>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</si>
  <si>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</si>
  <si>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</si>
  <si>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</si>
  <si>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</si>
  <si>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</si>
  <si>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</si>
  <si>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</si>
  <si>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</si>
  <si>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</si>
  <si>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</si>
  <si>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</si>
  <si>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</si>
  <si>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</si>
  <si>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</si>
  <si>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</si>
  <si>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</si>
  <si>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</si>
  <si>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</si>
  <si>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</si>
  <si>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</si>
  <si>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</si>
  <si>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</si>
  <si>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</si>
  <si>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</si>
  <si>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</si>
  <si>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</si>
  <si>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</si>
  <si>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</si>
  <si>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</si>
  <si>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</si>
  <si>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</si>
  <si>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</si>
  <si>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</si>
  <si>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</si>
  <si>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</si>
  <si>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</si>
  <si>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</si>
  <si>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</si>
  <si>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</si>
  <si>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</si>
  <si>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</si>
  <si>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</si>
  <si>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</si>
  <si>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</si>
  <si>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</si>
  <si>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</si>
  <si>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</si>
  <si>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</si>
  <si>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</si>
  <si>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</si>
  <si>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</si>
  <si>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</si>
  <si>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</si>
  <si>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</si>
  <si>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</si>
  <si>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</si>
  <si>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</si>
  <si>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</si>
  <si>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</si>
  <si>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</si>
  <si>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</si>
  <si>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</si>
  <si>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</si>
  <si>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</si>
  <si>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</si>
  <si>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</si>
  <si>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</si>
  <si>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</si>
  <si>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</si>
  <si>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</si>
  <si>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</si>
  <si>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</si>
  <si>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</si>
  <si>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</si>
  <si>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</si>
  <si>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</si>
  <si>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</si>
  <si>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</si>
  <si>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</si>
  <si>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</si>
  <si>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</si>
  <si>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</si>
  <si>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</si>
  <si>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</si>
  <si>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</si>
  <si>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</si>
  <si>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</si>
  <si>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</si>
  <si>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</si>
  <si>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</si>
  <si>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</si>
  <si>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</si>
  <si>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</si>
  <si>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</si>
  <si>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</si>
  <si>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</si>
  <si>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</si>
  <si>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</si>
  <si>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</si>
  <si>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</si>
  <si>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</si>
  <si>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</si>
  <si>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</si>
  <si>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</si>
  <si>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</si>
  <si>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</si>
  <si>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</si>
  <si>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</si>
  <si>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</si>
  <si>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</si>
  <si>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</si>
  <si>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</si>
  <si>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</si>
  <si>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</si>
  <si>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</si>
  <si>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</si>
  <si>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</si>
  <si>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</si>
  <si>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</si>
  <si>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</si>
  <si>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</si>
  <si>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</si>
  <si>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</si>
  <si>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</si>
  <si>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</si>
  <si>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</si>
  <si>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</si>
  <si>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</si>
  <si>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</si>
  <si>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</si>
  <si>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</si>
  <si>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</si>
  <si>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</si>
  <si>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</si>
  <si>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</si>
  <si>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</si>
  <si>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</si>
  <si>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</si>
  <si>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</si>
  <si>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</si>
  <si>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</si>
  <si>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</si>
  <si>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</si>
  <si>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</si>
  <si>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</si>
  <si>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</si>
  <si>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</si>
  <si>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</si>
  <si>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</si>
  <si>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</si>
  <si>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</si>
  <si>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</si>
  <si>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</si>
  <si>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</si>
  <si>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</si>
  <si>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</si>
  <si>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</si>
  <si>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</si>
  <si>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</si>
  <si>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</si>
  <si>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</si>
  <si>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</si>
  <si>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</si>
  <si>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</si>
  <si>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</si>
  <si>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</si>
  <si>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</si>
  <si>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</si>
  <si>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</si>
  <si>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</si>
  <si>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</si>
  <si>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</si>
  <si>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</si>
  <si>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</si>
  <si>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</si>
  <si>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</si>
  <si>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</si>
  <si>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</si>
  <si>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</si>
  <si>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</si>
  <si>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</si>
  <si>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</si>
  <si>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</si>
  <si>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</si>
  <si>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</si>
  <si>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</si>
  <si>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</si>
  <si>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</si>
  <si>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</si>
  <si>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</si>
  <si>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</si>
  <si>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</si>
  <si>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</si>
  <si>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</si>
  <si>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</si>
  <si>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</si>
  <si>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</si>
  <si>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</si>
  <si>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</si>
  <si>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</si>
  <si>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</si>
  <si>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</si>
  <si>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</si>
  <si>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</si>
  <si>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</si>
  <si>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</si>
  <si>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</si>
  <si>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</si>
  <si>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</si>
  <si>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</si>
  <si>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</si>
  <si>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</si>
  <si>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</si>
  <si>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</si>
  <si>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</si>
  <si>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</si>
  <si>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</si>
  <si>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</si>
  <si>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</si>
  <si>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</si>
  <si>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</si>
  <si>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</si>
  <si>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</si>
  <si>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</si>
  <si>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</si>
  <si>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</si>
  <si>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</si>
  <si>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</si>
  <si>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</si>
  <si>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</si>
  <si>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</si>
  <si>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</si>
  <si>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</si>
  <si>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</si>
  <si>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</si>
  <si>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</si>
  <si>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</si>
  <si>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</si>
  <si>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</si>
  <si>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</si>
  <si>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</si>
  <si>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</si>
  <si>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</si>
  <si>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</si>
  <si>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</si>
  <si>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</si>
  <si>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</si>
  <si>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</si>
  <si>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</si>
  <si>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</si>
  <si>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</si>
  <si>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</si>
  <si>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</si>
  <si>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</si>
  <si>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</si>
  <si>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</si>
  <si>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</si>
  <si>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</si>
  <si>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</si>
  <si>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</si>
  <si>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</si>
  <si>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</si>
  <si>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</si>
  <si>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</si>
  <si>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</si>
  <si>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</si>
  <si>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</si>
  <si>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</si>
  <si>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</si>
  <si>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</si>
  <si>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</si>
  <si>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</si>
  <si>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</si>
  <si>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</si>
  <si>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</si>
  <si>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</si>
  <si>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</si>
  <si>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</si>
  <si>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</si>
  <si>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</si>
  <si>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</si>
  <si>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</si>
  <si>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</si>
  <si>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</si>
  <si>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</si>
  <si>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</si>
  <si>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</si>
  <si>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</si>
  <si>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</si>
  <si>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</si>
  <si>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</si>
  <si>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</si>
  <si>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</si>
  <si>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</si>
  <si>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</si>
  <si>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</si>
  <si>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</si>
  <si>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</si>
  <si>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</si>
  <si>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</si>
  <si>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</si>
  <si>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</si>
  <si>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</si>
  <si>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</si>
  <si>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</si>
  <si>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</si>
  <si>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</si>
  <si>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</si>
  <si>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</si>
  <si>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</si>
  <si>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</si>
  <si>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</si>
  <si>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</si>
  <si>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</si>
  <si>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</si>
  <si>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</si>
  <si>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</si>
  <si>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</si>
  <si>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</si>
  <si>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</si>
  <si>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</si>
  <si>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</si>
  <si>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</si>
  <si>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</si>
  <si>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</si>
  <si>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</si>
  <si>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</si>
  <si>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</si>
  <si>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</si>
  <si>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</si>
  <si>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</si>
  <si>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</si>
  <si>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</si>
  <si>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</si>
  <si>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</si>
  <si>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</si>
  <si>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</si>
  <si>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</si>
  <si>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</si>
  <si>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</si>
  <si>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</si>
  <si>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</si>
  <si>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</si>
  <si>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</si>
  <si>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</si>
  <si>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</si>
  <si>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</si>
  <si>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</si>
  <si>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</si>
  <si>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</si>
  <si>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</si>
  <si>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</si>
  <si>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</si>
  <si>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</si>
  <si>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</si>
  <si>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</si>
  <si>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</si>
  <si>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</si>
  <si>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</si>
  <si>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</si>
  <si>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</si>
  <si>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</si>
  <si>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</si>
  <si>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</si>
  <si>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</si>
  <si>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</si>
  <si>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</si>
  <si>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</si>
  <si>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</si>
  <si>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</si>
  <si>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</si>
  <si>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</si>
  <si>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</si>
  <si>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</si>
  <si>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</si>
  <si>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</si>
  <si>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</si>
  <si>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</si>
  <si>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</si>
  <si>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</si>
  <si>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</si>
  <si>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</si>
  <si>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</si>
  <si>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</si>
  <si>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</si>
  <si>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</si>
  <si>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</si>
  <si>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</si>
  <si>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</si>
  <si>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</si>
  <si>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</si>
  <si>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</si>
  <si>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</si>
  <si>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</si>
  <si>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</si>
  <si>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</si>
  <si>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</si>
  <si>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</si>
  <si>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</si>
  <si>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</si>
  <si>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</si>
  <si>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</si>
  <si>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</si>
  <si>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</si>
  <si>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</si>
  <si>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</si>
  <si>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</si>
  <si>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</si>
  <si>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</si>
  <si>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</si>
  <si>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</si>
  <si>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</si>
  <si>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</si>
  <si>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</si>
  <si>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</si>
  <si>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</si>
  <si>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</si>
  <si>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</si>
  <si>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</si>
  <si>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</si>
  <si>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</si>
  <si>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</si>
  <si>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</si>
  <si>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</si>
  <si>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</si>
  <si>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</si>
  <si>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</si>
  <si>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</si>
  <si>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</si>
  <si>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</si>
  <si>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</si>
  <si>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</si>
  <si>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</si>
  <si>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</si>
  <si>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</si>
  <si>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</si>
  <si>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</si>
  <si>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</si>
  <si>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</si>
  <si>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</si>
  <si>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</si>
  <si>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</si>
  <si>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</si>
  <si>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</si>
  <si>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</si>
  <si>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</si>
  <si>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</si>
  <si>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</si>
  <si>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</si>
  <si>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</si>
  <si>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</si>
  <si>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</si>
  <si>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</si>
  <si>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</si>
  <si>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</si>
  <si>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</si>
  <si>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</si>
  <si>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</si>
  <si>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</si>
  <si>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</si>
  <si>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</si>
  <si>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</si>
  <si>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</si>
  <si>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</si>
  <si>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</si>
  <si>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</si>
  <si>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</si>
  <si>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</si>
  <si>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</si>
  <si>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</si>
  <si>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</si>
  <si>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</si>
  <si>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</si>
  <si>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</si>
  <si>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</si>
  <si>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</si>
  <si>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</si>
  <si>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</si>
  <si>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</si>
  <si>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</si>
  <si>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</si>
  <si>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</si>
  <si>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</si>
  <si>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</si>
  <si>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</si>
  <si>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</si>
  <si>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</si>
  <si>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</si>
  <si>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</si>
  <si>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</si>
  <si>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</si>
  <si>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</si>
  <si>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</si>
  <si>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</si>
  <si>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</si>
  <si>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</si>
  <si>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</si>
  <si>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</si>
  <si>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</si>
  <si>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</si>
  <si>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</si>
  <si>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</si>
  <si>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</si>
  <si>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</si>
  <si>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</si>
  <si>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</si>
  <si>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</si>
  <si>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</si>
  <si>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</si>
  <si>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</si>
  <si>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</si>
  <si>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</si>
  <si>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</si>
  <si>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</si>
  <si>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</si>
  <si>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</si>
  <si>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</si>
  <si>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</si>
  <si>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</si>
  <si>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</si>
  <si>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</si>
  <si>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</si>
  <si>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</si>
  <si>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</si>
  <si>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</si>
  <si>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</si>
  <si>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</si>
  <si>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</si>
  <si>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</si>
  <si>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</si>
  <si>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</si>
  <si>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</si>
  <si>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</si>
  <si>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</si>
  <si>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</si>
  <si>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</si>
  <si>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</si>
  <si>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</si>
  <si>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</si>
  <si>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</si>
  <si>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</si>
  <si>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</si>
  <si>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</si>
  <si>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</si>
  <si>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</si>
  <si>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</si>
  <si>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</si>
  <si>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</si>
  <si>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</si>
  <si>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</si>
  <si>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</si>
  <si>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</si>
  <si>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</si>
  <si>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</si>
  <si>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</si>
  <si>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</si>
  <si>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</si>
  <si>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</si>
  <si>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</si>
  <si>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</si>
  <si>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</si>
  <si>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</si>
  <si>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</si>
  <si>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</si>
  <si>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</si>
  <si>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</si>
  <si>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</si>
  <si>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</si>
  <si>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</si>
  <si>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</si>
  <si>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</si>
  <si>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</si>
  <si>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</si>
  <si>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</si>
  <si>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</si>
  <si>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</si>
  <si>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</si>
  <si>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</si>
  <si>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</si>
  <si>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</si>
  <si>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</si>
  <si>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</si>
  <si>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</si>
  <si>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</si>
  <si>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</si>
  <si>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</si>
  <si>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</si>
  <si>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</si>
  <si>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</si>
  <si>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</si>
  <si>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</si>
  <si>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</si>
  <si>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</si>
  <si>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</si>
  <si>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</si>
  <si>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</si>
  <si>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</si>
  <si>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</si>
  <si>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</si>
  <si>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</si>
  <si>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</si>
  <si>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</si>
  <si>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</si>
  <si>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</si>
  <si>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</si>
  <si>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</si>
  <si>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</si>
  <si>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</si>
  <si>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</si>
  <si>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</si>
  <si>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</si>
  <si>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</si>
  <si>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</si>
  <si>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</si>
  <si>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</si>
  <si>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</si>
  <si>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</si>
  <si>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</si>
  <si>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</si>
  <si>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</si>
  <si>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</si>
  <si>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</si>
  <si>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</si>
  <si>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</si>
  <si>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</si>
  <si>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</si>
  <si>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</si>
  <si>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</si>
  <si>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</si>
  <si>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</si>
  <si>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</si>
  <si>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</si>
  <si>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</si>
  <si>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</si>
  <si>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</si>
  <si>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</si>
  <si>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</si>
  <si>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</si>
  <si>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</si>
  <si>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</si>
  <si>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</si>
  <si>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</si>
  <si>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</si>
  <si>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</si>
  <si>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</si>
  <si>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</si>
  <si>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</si>
  <si>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</si>
  <si>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</si>
  <si>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</si>
  <si>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</si>
  <si>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</si>
  <si>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</si>
  <si>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</si>
  <si>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</si>
  <si>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</si>
  <si>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</si>
  <si>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</si>
  <si>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</si>
  <si>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</si>
  <si>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</si>
  <si>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</si>
  <si>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</si>
  <si>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</si>
  <si>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</si>
  <si>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</si>
  <si>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</si>
  <si>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</si>
  <si>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</si>
  <si>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</si>
  <si>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</si>
  <si>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</si>
  <si>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</si>
  <si>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</si>
  <si>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</si>
  <si>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</si>
  <si>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</si>
  <si>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</si>
  <si>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</si>
  <si>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</si>
  <si>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</si>
  <si>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</si>
  <si>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</si>
  <si>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</si>
  <si>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</si>
  <si>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</si>
  <si>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</si>
  <si>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</si>
  <si>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</si>
  <si>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</si>
  <si>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</si>
  <si>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</si>
  <si>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</si>
  <si>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</si>
  <si>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</si>
  <si>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</si>
  <si>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</si>
  <si>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</si>
  <si>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</si>
  <si>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</si>
  <si>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</si>
  <si>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</si>
  <si>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</si>
  <si>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</si>
  <si>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</si>
  <si>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</si>
  <si>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</si>
  <si>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</si>
  <si>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</si>
  <si>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</si>
  <si>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</si>
  <si>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</si>
  <si>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</si>
  <si>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</si>
  <si>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</si>
  <si>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</si>
  <si>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</si>
  <si>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</si>
  <si>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</si>
  <si>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</si>
  <si>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</si>
  <si>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</si>
  <si>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</si>
  <si>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</si>
  <si>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</si>
  <si>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</si>
  <si>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</si>
  <si>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</si>
  <si>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</si>
  <si>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</si>
  <si>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</si>
  <si>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</si>
  <si>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</si>
  <si>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</si>
  <si>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</si>
  <si>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</si>
  <si>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</si>
  <si>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</si>
  <si>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</si>
  <si>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</si>
  <si>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</si>
  <si>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</si>
  <si>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</si>
  <si>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</si>
  <si>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</si>
  <si>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</si>
  <si>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</si>
  <si>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</si>
  <si>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</si>
  <si>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</si>
  <si>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</si>
  <si>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</si>
  <si>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</si>
  <si>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</si>
  <si>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</si>
  <si>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</si>
  <si>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</si>
  <si>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</si>
  <si>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</si>
  <si>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</si>
  <si>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</si>
  <si>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</si>
  <si>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</si>
  <si>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</si>
  <si>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</si>
  <si>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</si>
  <si>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</si>
  <si>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</si>
  <si>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</si>
  <si>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</si>
  <si>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</si>
  <si>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</si>
  <si>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</si>
  <si>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</si>
  <si>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</si>
  <si>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</si>
  <si>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</si>
  <si>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</si>
  <si>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</si>
  <si>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</si>
  <si>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</si>
  <si>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</si>
  <si>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</si>
  <si>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</si>
  <si>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</si>
  <si>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</si>
  <si>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</si>
  <si>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</si>
  <si>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</si>
  <si>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</si>
  <si>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</si>
  <si>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</si>
  <si>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</si>
  <si>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</si>
  <si>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</si>
  <si>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</si>
  <si>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</si>
  <si>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</si>
  <si>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</si>
  <si>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</si>
  <si>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</si>
  <si>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</si>
  <si>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</si>
  <si>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</si>
  <si>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</si>
  <si>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</si>
  <si>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</si>
  <si>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</si>
  <si>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</si>
  <si>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</si>
  <si>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</si>
  <si>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</si>
  <si>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</si>
  <si>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</si>
  <si>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</si>
  <si>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</si>
  <si>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</si>
  <si>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</si>
  <si>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</si>
  <si>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</si>
  <si>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</si>
  <si>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</si>
  <si>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</si>
  <si>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</si>
  <si>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</si>
  <si>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</si>
  <si>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</si>
  <si>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</si>
  <si>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</si>
  <si>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</si>
  <si>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</si>
  <si>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</si>
  <si>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</si>
  <si>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</si>
  <si>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</si>
  <si>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</si>
  <si>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</si>
  <si>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</si>
  <si>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</si>
  <si>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</si>
  <si>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</si>
  <si>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</si>
  <si>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</si>
  <si>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</si>
  <si>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</si>
  <si>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</si>
  <si>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</si>
  <si>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</si>
  <si>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</si>
  <si>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</si>
  <si>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</si>
  <si>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</si>
  <si>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</si>
  <si>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</si>
  <si>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</si>
  <si>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</si>
  <si>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</si>
  <si>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</si>
  <si>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</si>
  <si>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</si>
  <si>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</si>
  <si>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</si>
  <si>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</si>
  <si>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</si>
  <si>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</si>
  <si>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</si>
  <si>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</si>
  <si>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</si>
  <si>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</si>
  <si>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</si>
  <si>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</si>
  <si>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</si>
  <si>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</si>
  <si>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</si>
  <si>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</si>
  <si>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</si>
  <si>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</si>
  <si>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</si>
  <si>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</si>
  <si>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</si>
  <si>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</si>
  <si>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</si>
  <si>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</si>
  <si>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</si>
  <si>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</si>
  <si>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</si>
  <si>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</si>
  <si>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</si>
  <si>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</si>
  <si>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</si>
  <si>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</si>
  <si>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</si>
  <si>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</si>
  <si>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</si>
  <si>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</si>
  <si>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</si>
  <si>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</si>
  <si>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</si>
  <si>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</si>
  <si>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</si>
  <si>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</si>
  <si>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</si>
  <si>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</si>
  <si>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</si>
  <si>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</si>
  <si>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</si>
  <si>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</si>
  <si>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</si>
  <si>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</si>
  <si>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</si>
  <si>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</si>
  <si>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</si>
  <si>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</si>
  <si>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</si>
  <si>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</si>
  <si>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</si>
  <si>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</si>
  <si>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</si>
  <si>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</si>
  <si>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</si>
  <si>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</si>
  <si>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</si>
  <si>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</si>
  <si>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</si>
  <si>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</si>
  <si>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</si>
  <si>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</si>
  <si>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</si>
  <si>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</si>
  <si>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</si>
  <si>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</si>
  <si>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</si>
  <si>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</si>
  <si>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</si>
  <si>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</si>
  <si>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</si>
  <si>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</si>
  <si>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</si>
  <si>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</si>
  <si>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</si>
  <si>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</si>
  <si>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</si>
  <si>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</si>
  <si>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</si>
  <si>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</si>
  <si>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</si>
  <si>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</si>
  <si>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</si>
  <si>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</si>
  <si>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</si>
  <si>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</si>
  <si>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</si>
  <si>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</si>
  <si>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</si>
  <si>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</si>
  <si>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</si>
  <si>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</si>
  <si>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</si>
  <si>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</si>
  <si>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</si>
  <si>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</si>
  <si>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</si>
  <si>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</si>
  <si>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</si>
  <si>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</si>
  <si>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</si>
  <si>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</si>
  <si>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</si>
  <si>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</si>
  <si>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</si>
  <si>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</si>
  <si>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</si>
  <si>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</si>
  <si>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</si>
  <si>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</si>
  <si>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</si>
  <si>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</si>
  <si>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</si>
  <si>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</si>
  <si>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</si>
  <si>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</si>
  <si>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</si>
  <si>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</si>
  <si>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</si>
  <si>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</si>
  <si>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</si>
  <si>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</si>
  <si>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</si>
  <si>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</si>
  <si>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</si>
  <si>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</si>
  <si>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</si>
  <si>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</si>
  <si>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</si>
  <si>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</si>
  <si>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</si>
  <si>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</si>
  <si>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</si>
  <si>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</si>
  <si>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</si>
  <si>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</si>
  <si>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</si>
  <si>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</si>
  <si>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</si>
  <si>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</si>
  <si>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</si>
  <si>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</si>
  <si>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</si>
  <si>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</si>
  <si>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</si>
  <si>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</si>
  <si>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</si>
  <si>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</si>
  <si>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</si>
  <si>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</si>
  <si>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</si>
  <si>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</si>
  <si>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</si>
  <si>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</si>
  <si>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</si>
  <si>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</si>
  <si>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</si>
  <si>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</si>
  <si>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</si>
  <si>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</si>
  <si>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</si>
  <si>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</si>
  <si>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</si>
  <si>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</si>
  <si>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</si>
  <si>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</si>
  <si>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</si>
  <si>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</si>
  <si>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</si>
  <si>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</si>
  <si>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</si>
  <si>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</si>
  <si>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</si>
  <si>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</si>
  <si>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</si>
  <si>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</si>
  <si>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</si>
  <si>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</si>
  <si>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</si>
  <si>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</si>
  <si>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</si>
  <si>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</si>
  <si>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</si>
  <si>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</si>
  <si>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</si>
  <si>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</si>
  <si>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</si>
  <si>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</si>
  <si>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</si>
  <si>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</si>
  <si>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</si>
  <si>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</si>
  <si>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</si>
  <si>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</si>
  <si>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</si>
  <si>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</si>
  <si>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</si>
  <si>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</si>
  <si>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</si>
  <si>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</si>
  <si>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</si>
  <si>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</si>
  <si>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</si>
  <si>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</si>
  <si>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</si>
  <si>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</si>
  <si>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</si>
  <si>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</si>
  <si>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</si>
  <si>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</si>
  <si>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</si>
  <si>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</si>
  <si>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</si>
  <si>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</si>
  <si>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</si>
  <si>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</si>
  <si>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</si>
  <si>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</si>
  <si>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</si>
  <si>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</si>
  <si>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</si>
  <si>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</si>
  <si>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</si>
  <si>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</si>
  <si>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</si>
  <si>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</si>
  <si>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</si>
  <si>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</si>
  <si>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</si>
  <si>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</si>
  <si>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</si>
  <si>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</si>
  <si>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</si>
  <si>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</si>
  <si>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</si>
  <si>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</si>
  <si>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</si>
  <si>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</si>
  <si>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</si>
  <si>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</si>
  <si>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</si>
  <si>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</si>
  <si>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</si>
  <si>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</si>
  <si>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</si>
  <si>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</si>
  <si>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</si>
  <si>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</si>
  <si>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</si>
  <si>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</si>
  <si>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</si>
  <si>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</si>
  <si>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</si>
  <si>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</si>
  <si>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</si>
  <si>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</si>
  <si>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</si>
  <si>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</si>
  <si>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</si>
  <si>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</si>
  <si>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</si>
  <si>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</si>
  <si>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</si>
  <si>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</si>
  <si>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</si>
  <si>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</si>
  <si>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</si>
  <si>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</si>
  <si>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</si>
  <si>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</si>
  <si>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</si>
  <si>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</si>
  <si>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</si>
  <si>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</si>
  <si>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</si>
  <si>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</si>
  <si>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</si>
  <si>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</si>
  <si>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</si>
  <si>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</si>
  <si>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</si>
  <si>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</si>
  <si>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</si>
  <si>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</si>
  <si>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</si>
  <si>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</si>
  <si>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</si>
  <si>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</si>
  <si>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</si>
  <si>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</si>
  <si>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</si>
  <si>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</si>
  <si>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</si>
  <si>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</si>
  <si>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</si>
  <si>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</si>
  <si>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</si>
  <si>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</si>
  <si>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</si>
  <si>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</si>
  <si>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</si>
  <si>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</si>
  <si>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</si>
  <si>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</si>
  <si>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</si>
  <si>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</si>
  <si>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</si>
  <si>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</si>
  <si>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</si>
  <si>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</si>
  <si>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</si>
  <si>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</si>
  <si>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</si>
  <si>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</si>
  <si>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</si>
  <si>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</si>
  <si>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</si>
  <si>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</si>
  <si>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</si>
  <si>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</si>
  <si>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</si>
  <si>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</si>
  <si>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</si>
  <si>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</si>
  <si>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</si>
  <si>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</si>
  <si>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</si>
  <si>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</si>
  <si>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</si>
  <si>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</si>
  <si>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</si>
  <si>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</si>
  <si>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</si>
  <si>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</si>
  <si>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</si>
  <si>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</si>
  <si>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</si>
  <si>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</si>
  <si>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</si>
  <si>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</si>
  <si>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</si>
  <si>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</si>
  <si>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</si>
  <si>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</si>
  <si>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</si>
  <si>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</si>
  <si>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</si>
  <si>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</si>
  <si>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</si>
  <si>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</si>
  <si>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</si>
  <si>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</si>
  <si>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</si>
  <si>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</si>
  <si>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</si>
  <si>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</si>
  <si>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</si>
  <si>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</si>
  <si>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</si>
  <si>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</si>
  <si>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</si>
  <si>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</si>
  <si>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</si>
  <si>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</si>
  <si>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</si>
  <si>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</si>
  <si>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</si>
  <si>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</si>
  <si>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</si>
  <si>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</si>
  <si>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</si>
  <si>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</si>
  <si>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</si>
  <si>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</si>
  <si>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</si>
  <si>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</si>
  <si>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</si>
  <si>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</si>
  <si>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</si>
  <si>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</si>
  <si>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</si>
  <si>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</si>
  <si>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</si>
  <si>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</si>
  <si>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</si>
  <si>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</si>
  <si>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</si>
  <si>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</si>
  <si>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</si>
  <si>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</si>
  <si>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</si>
  <si>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</si>
  <si>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</si>
  <si>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</si>
  <si>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</si>
  <si>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</si>
  <si>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</si>
  <si>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</si>
  <si>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</si>
  <si>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</si>
  <si>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</si>
  <si>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</si>
  <si>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</si>
  <si>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</si>
  <si>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</si>
  <si>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</si>
  <si>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</si>
  <si>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</si>
  <si>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</si>
  <si>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</si>
  <si>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</si>
  <si>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</si>
  <si>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</si>
  <si>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</si>
  <si>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</si>
  <si>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</si>
  <si>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</si>
  <si>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</si>
  <si>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</si>
  <si>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</si>
  <si>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</si>
  <si>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</si>
  <si>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</si>
  <si>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</si>
  <si>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</si>
  <si>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</si>
  <si>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</si>
  <si>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</si>
  <si>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</si>
  <si>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</si>
  <si>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</si>
  <si>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</si>
  <si>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</si>
  <si>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</si>
  <si>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</si>
  <si>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</si>
  <si>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</si>
  <si>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</si>
  <si>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</si>
  <si>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</si>
  <si>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</si>
  <si>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</si>
  <si>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</si>
  <si>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</si>
  <si>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</si>
  <si>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</si>
  <si>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</si>
  <si>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</si>
  <si>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</si>
  <si>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</si>
  <si>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</si>
  <si>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</si>
  <si>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</si>
  <si>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</si>
  <si>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</si>
  <si>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</si>
  <si>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</si>
  <si>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</si>
  <si>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</si>
  <si>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</si>
  <si>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</si>
  <si>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</si>
  <si>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</si>
  <si>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</si>
  <si>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</si>
  <si>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</si>
  <si>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</si>
  <si>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</si>
  <si>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</si>
  <si>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</si>
  <si>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</si>
  <si>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</si>
  <si>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</si>
  <si>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</si>
  <si>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</si>
  <si>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</si>
  <si>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</si>
  <si>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</si>
  <si>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</si>
  <si>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</si>
  <si>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</si>
  <si>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</si>
  <si>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</si>
  <si>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</si>
  <si>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</si>
  <si>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</si>
  <si>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</si>
  <si>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</si>
  <si>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</si>
  <si>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</si>
  <si>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</si>
  <si>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</si>
  <si>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</si>
  <si>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</si>
  <si>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</si>
  <si>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</si>
  <si>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</si>
  <si>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</si>
  <si>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</si>
  <si>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</si>
  <si>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</si>
  <si>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</si>
  <si>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</si>
  <si>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</si>
  <si>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</si>
  <si>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</si>
  <si>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</si>
  <si>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</si>
  <si>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</si>
  <si>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</si>
  <si>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</si>
  <si>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</si>
  <si>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</si>
  <si>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</si>
  <si>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</si>
  <si>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</si>
  <si>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</si>
  <si>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</si>
  <si>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</si>
  <si>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</si>
  <si>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</si>
  <si>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</si>
  <si>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</si>
  <si>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</si>
  <si>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</si>
  <si>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</si>
  <si>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</si>
  <si>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</si>
  <si>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</si>
  <si>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</si>
  <si>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</si>
  <si>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</si>
  <si>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</si>
  <si>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</si>
  <si>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</si>
  <si>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</si>
  <si>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</si>
  <si>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</si>
  <si>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</si>
  <si>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</si>
  <si>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</si>
  <si>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</si>
  <si>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</si>
  <si>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</si>
  <si>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</si>
  <si>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</si>
  <si>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</si>
  <si>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</si>
  <si>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</si>
  <si>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</si>
  <si>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</si>
  <si>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</si>
  <si>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</si>
  <si>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</si>
  <si>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</si>
  <si>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</si>
  <si>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</si>
  <si>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</si>
  <si>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</si>
  <si>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</si>
  <si>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</si>
  <si>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</si>
  <si>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</si>
  <si>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</si>
  <si>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</si>
  <si>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</si>
  <si>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</si>
  <si>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</si>
  <si>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</si>
  <si>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</si>
  <si>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</si>
  <si>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</si>
  <si>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</si>
  <si>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</si>
  <si>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</si>
  <si>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</si>
  <si>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</si>
  <si>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</si>
  <si>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</si>
  <si>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</si>
  <si>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</si>
  <si>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</si>
  <si>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</si>
  <si>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</si>
  <si>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</si>
  <si>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</si>
  <si>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</si>
  <si>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</si>
  <si>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</si>
  <si>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</si>
  <si>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</si>
  <si>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</si>
  <si>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</si>
  <si>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</si>
  <si>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</si>
  <si>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</si>
  <si>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</si>
  <si>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</si>
  <si>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</si>
  <si>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</si>
  <si>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</si>
  <si>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</si>
  <si>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</si>
  <si>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</si>
  <si>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</si>
  <si>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</si>
  <si>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</si>
  <si>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</si>
  <si>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</si>
  <si>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</si>
  <si>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</si>
  <si>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</si>
  <si>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</si>
  <si>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</si>
  <si>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</si>
  <si>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</si>
  <si>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</si>
  <si>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</si>
  <si>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</si>
  <si>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</si>
  <si>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</si>
  <si>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</si>
  <si>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</si>
  <si>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</si>
  <si>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</si>
  <si>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</si>
  <si>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</si>
  <si>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</si>
  <si>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</si>
  <si>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</si>
  <si>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</si>
  <si>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</si>
  <si>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</si>
  <si>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</si>
  <si>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</si>
  <si>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</si>
  <si>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</si>
  <si>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</si>
  <si>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</si>
  <si>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</si>
  <si>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</si>
  <si>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</si>
  <si>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</si>
  <si>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</si>
  <si>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</si>
  <si>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</si>
  <si>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</si>
  <si>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</si>
  <si>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</si>
  <si>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</si>
  <si>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</si>
  <si>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</si>
  <si>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</si>
  <si>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</si>
  <si>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</si>
  <si>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</si>
  <si>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</si>
  <si>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</si>
  <si>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</si>
  <si>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</si>
  <si>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</si>
  <si>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</si>
  <si>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</si>
  <si>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</si>
  <si>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</si>
  <si>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</si>
  <si>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</si>
  <si>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</si>
  <si>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</si>
  <si>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</si>
  <si>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</si>
  <si>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</si>
  <si>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</si>
  <si>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</si>
  <si>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</si>
  <si>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</si>
  <si>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</si>
  <si>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</si>
  <si>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</si>
  <si>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</si>
  <si>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</si>
  <si>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</si>
  <si>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</si>
  <si>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</si>
  <si>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</si>
  <si>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</si>
  <si>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</si>
  <si>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</si>
  <si>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</si>
  <si>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</si>
  <si>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</si>
  <si>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</si>
  <si>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</si>
  <si>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</si>
  <si>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</si>
  <si>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</si>
  <si>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</si>
  <si>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</si>
  <si>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</si>
  <si>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</si>
  <si>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</si>
  <si>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</si>
  <si>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</si>
  <si>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</si>
  <si>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</si>
  <si>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</si>
  <si>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</si>
  <si>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</si>
  <si>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</si>
  <si>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</si>
  <si>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</si>
  <si>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</si>
  <si>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</si>
  <si>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</si>
  <si>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</si>
  <si>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</si>
  <si>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</si>
  <si>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</si>
  <si>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</si>
  <si>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</si>
  <si>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</si>
  <si>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</si>
  <si>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</si>
  <si>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</si>
  <si>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</si>
  <si>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</si>
  <si>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</si>
  <si>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</si>
  <si>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</si>
  <si>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</si>
  <si>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</si>
  <si>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</si>
  <si>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</si>
  <si>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</si>
  <si>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</si>
  <si>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</si>
  <si>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</si>
  <si>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</si>
  <si>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</si>
  <si>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</si>
  <si>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</si>
  <si>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</si>
  <si>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</si>
  <si>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</si>
  <si>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</si>
  <si>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</si>
  <si>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</si>
  <si>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</si>
  <si>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</si>
  <si>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</si>
  <si>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</si>
  <si>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</si>
  <si>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</si>
  <si>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</si>
  <si>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</si>
  <si>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</si>
  <si>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</si>
  <si>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</si>
  <si>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</si>
  <si>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</si>
  <si>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</si>
  <si>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</si>
  <si>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</si>
  <si>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</si>
  <si>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</si>
  <si>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</si>
  <si>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</si>
  <si>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</si>
  <si>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</si>
  <si>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</si>
  <si>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</si>
  <si>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</si>
  <si>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</si>
  <si>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</si>
  <si>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</si>
  <si>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</si>
  <si>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</si>
  <si>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</si>
  <si>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</si>
  <si>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</si>
  <si>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</si>
  <si>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</si>
  <si>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</si>
  <si>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</si>
  <si>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</si>
  <si>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</si>
  <si>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</si>
  <si>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</si>
  <si>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</si>
  <si>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</si>
  <si>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</si>
  <si>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</si>
  <si>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</si>
  <si>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</si>
  <si>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</si>
  <si>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</si>
  <si>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</si>
  <si>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</si>
  <si>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</si>
  <si>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</si>
  <si>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</si>
  <si>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</si>
  <si>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</si>
  <si>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</si>
  <si>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</si>
  <si>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</si>
  <si>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</si>
  <si>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</si>
  <si>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</si>
  <si>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</si>
  <si>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</si>
  <si>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</si>
  <si>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</si>
  <si>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</si>
  <si>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</si>
  <si>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</si>
  <si>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</si>
  <si>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</si>
  <si>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</si>
  <si>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</si>
  <si>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</si>
  <si>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</si>
  <si>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</si>
  <si>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</si>
  <si>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</si>
  <si>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</si>
  <si>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</si>
  <si>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</si>
  <si>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</si>
  <si>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</si>
  <si>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</si>
  <si>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</si>
  <si>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</si>
  <si>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</si>
  <si>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</si>
  <si>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</si>
  <si>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</si>
  <si>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</si>
  <si>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</si>
  <si>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</si>
  <si>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</si>
  <si>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</si>
  <si>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</si>
  <si>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</si>
  <si>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</si>
  <si>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</si>
  <si>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</si>
  <si>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</si>
  <si>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</si>
  <si>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</si>
  <si>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</si>
  <si>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</si>
  <si>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</si>
  <si>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</si>
  <si>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</si>
  <si>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</si>
  <si>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</si>
  <si>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</si>
  <si>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</si>
  <si>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</si>
  <si>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</si>
  <si>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</si>
  <si>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</si>
  <si>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</si>
  <si>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</si>
  <si>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</si>
  <si>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</si>
  <si>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</si>
  <si>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</si>
  <si>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</si>
  <si>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</si>
  <si>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</si>
  <si>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</si>
  <si>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</si>
  <si>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</si>
  <si>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</si>
  <si>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</si>
  <si>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</si>
  <si>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</si>
  <si>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</si>
  <si>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</si>
  <si>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</si>
  <si>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</si>
  <si>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</si>
  <si>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</si>
  <si>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</si>
  <si>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</si>
  <si>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</si>
  <si>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</si>
  <si>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</si>
  <si>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</si>
  <si>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</si>
  <si>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</si>
  <si>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</si>
  <si>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</si>
  <si>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</si>
  <si>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</si>
  <si>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</si>
  <si>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</si>
  <si>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</si>
  <si>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</si>
  <si>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</si>
  <si>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</si>
  <si>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</si>
  <si>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</si>
  <si>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</si>
  <si>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</si>
  <si>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</si>
  <si>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</si>
  <si>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</si>
  <si>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</si>
  <si>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</si>
  <si>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</si>
  <si>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</si>
  <si>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</si>
  <si>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</si>
  <si>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</si>
  <si>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</si>
  <si>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</si>
  <si>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</si>
  <si>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</si>
  <si>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</si>
  <si>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</si>
  <si>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</si>
  <si>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</si>
  <si>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</si>
  <si>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</si>
  <si>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</si>
  <si>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</si>
  <si>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</si>
  <si>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</si>
  <si>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</si>
  <si>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</si>
  <si>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</si>
  <si>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</si>
  <si>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</si>
  <si>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</si>
  <si>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</si>
  <si>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</si>
  <si>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</si>
  <si>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</si>
  <si>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</si>
  <si>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</si>
  <si>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</si>
  <si>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</si>
  <si>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</si>
  <si>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</si>
  <si>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</si>
  <si>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</si>
  <si>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</si>
  <si>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</si>
  <si>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</si>
  <si>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</si>
  <si>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</si>
  <si>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</si>
  <si>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</si>
  <si>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</si>
  <si>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</si>
  <si>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</si>
  <si>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</si>
  <si>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</si>
  <si>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</si>
  <si>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</si>
  <si>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</si>
  <si>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</si>
  <si>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</si>
  <si>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</si>
  <si>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</si>
  <si>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</si>
  <si>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</si>
  <si>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</si>
  <si>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</si>
  <si>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</si>
  <si>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</si>
  <si>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</si>
  <si>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</si>
  <si>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</si>
  <si>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</si>
  <si>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</si>
  <si>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</si>
  <si>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</si>
  <si>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</si>
  <si>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</si>
  <si>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</si>
  <si>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</si>
  <si>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</si>
  <si>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</si>
  <si>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</si>
  <si>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</si>
  <si>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</si>
  <si>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</si>
  <si>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</si>
  <si>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</si>
  <si>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</si>
  <si>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</si>
  <si>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</si>
  <si>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</si>
  <si>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</si>
  <si>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</si>
  <si>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</si>
  <si>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</si>
  <si>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</si>
  <si>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</si>
  <si>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</si>
  <si>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</si>
  <si>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</si>
  <si>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</si>
  <si>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</si>
  <si>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</si>
  <si>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</si>
  <si>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</si>
  <si>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</si>
  <si>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</si>
  <si>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</si>
  <si>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</si>
  <si>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</si>
  <si>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</si>
  <si>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</si>
  <si>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</si>
  <si>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</si>
  <si>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</si>
  <si>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</si>
  <si>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</si>
  <si>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</si>
  <si>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</si>
  <si>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</si>
  <si>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</si>
  <si>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</si>
  <si>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</si>
  <si>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</si>
  <si>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</si>
  <si>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</si>
  <si>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</si>
  <si>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</si>
  <si>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</si>
  <si>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</si>
  <si>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</si>
  <si>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</si>
  <si>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</si>
  <si>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</si>
  <si>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</si>
  <si>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</si>
  <si>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</si>
  <si>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</si>
  <si>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</si>
  <si>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</si>
  <si>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</si>
  <si>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</si>
  <si>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</si>
  <si>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</si>
  <si>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</si>
  <si>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</si>
  <si>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</si>
  <si>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</si>
  <si>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</si>
  <si>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</si>
  <si>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</si>
  <si>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</si>
  <si>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</si>
  <si>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</si>
  <si>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</si>
  <si>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</si>
  <si>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</si>
  <si>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</si>
  <si>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</si>
  <si>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</si>
  <si>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</si>
  <si>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</si>
  <si>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</si>
  <si>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</si>
  <si>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</si>
  <si>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</si>
  <si>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</si>
  <si>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</si>
  <si>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</si>
  <si>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</si>
  <si>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</si>
  <si>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</si>
  <si>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</si>
  <si>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</si>
  <si>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</si>
  <si>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</si>
  <si>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</si>
  <si>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</si>
  <si>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</si>
  <si>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</si>
  <si>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</si>
  <si>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</si>
  <si>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</si>
  <si>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</si>
  <si>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</si>
  <si>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</si>
  <si>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</si>
  <si>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</si>
  <si>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</si>
  <si>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</si>
  <si>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</si>
  <si>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</si>
  <si>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</si>
  <si>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</si>
  <si>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</si>
  <si>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</si>
  <si>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</si>
  <si>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</si>
  <si>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</si>
  <si>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</si>
  <si>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</si>
  <si>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</si>
  <si>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</si>
  <si>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</si>
  <si>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</si>
  <si>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</si>
  <si>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</si>
  <si>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</si>
  <si>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</si>
  <si>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</si>
  <si>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</si>
  <si>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</si>
  <si>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</si>
  <si>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</si>
  <si>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</si>
  <si>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</si>
  <si>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</si>
  <si>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</si>
  <si>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</si>
  <si>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</si>
  <si>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</si>
  <si>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</si>
  <si>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</si>
  <si>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</si>
  <si>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</si>
  <si>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</si>
  <si>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</si>
  <si>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</si>
  <si>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</si>
  <si>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</si>
  <si>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</si>
  <si>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</si>
  <si>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</si>
  <si>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</si>
  <si>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</si>
  <si>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</si>
  <si>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</si>
  <si>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</si>
  <si>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</si>
  <si>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</si>
  <si>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</si>
  <si>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</si>
  <si>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</si>
  <si>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</si>
  <si>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</si>
  <si>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</si>
  <si>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</si>
  <si>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</si>
  <si>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</si>
  <si>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</si>
  <si>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</si>
  <si>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</si>
  <si>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</si>
  <si>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</si>
  <si>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</si>
  <si>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</si>
  <si>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</si>
  <si>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</si>
  <si>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</si>
  <si>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</si>
  <si>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</si>
  <si>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</si>
  <si>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</si>
  <si>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</si>
  <si>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</si>
  <si>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</si>
  <si>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</si>
  <si>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</si>
  <si>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</si>
  <si>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</si>
  <si>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</si>
  <si>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</si>
  <si>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</si>
  <si>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</si>
  <si>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</si>
  <si>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</si>
  <si>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</si>
  <si>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</si>
  <si>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</si>
  <si>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</si>
  <si>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</si>
  <si>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</si>
  <si>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</si>
  <si>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</si>
  <si>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</si>
  <si>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</si>
  <si>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</si>
  <si>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</si>
  <si>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</si>
  <si>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</si>
  <si>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</si>
  <si>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</si>
  <si>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</si>
  <si>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</si>
  <si>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</si>
  <si>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</si>
  <si>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</si>
  <si>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</si>
  <si>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</si>
  <si>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</si>
  <si>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</si>
  <si>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</si>
  <si>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</si>
  <si>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</si>
  <si>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</si>
  <si>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</si>
  <si>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</si>
  <si>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</si>
  <si>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</si>
  <si>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</si>
  <si>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</si>
  <si>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</si>
  <si>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</si>
  <si>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</si>
  <si>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</si>
  <si>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</si>
  <si>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</si>
  <si>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</si>
  <si>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</si>
  <si>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</si>
  <si>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</si>
  <si>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</si>
  <si>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</si>
  <si>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</si>
  <si>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</si>
  <si>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</si>
  <si>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</si>
  <si>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</si>
  <si>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</si>
  <si>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</si>
  <si>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</si>
  <si>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</si>
  <si>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</si>
  <si>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</si>
  <si>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</si>
  <si>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</si>
  <si>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</si>
  <si>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</si>
  <si>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</si>
  <si>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</si>
  <si>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</si>
  <si>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</si>
  <si>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</si>
  <si>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</si>
  <si>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</si>
  <si>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</si>
  <si>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</si>
  <si>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</si>
  <si>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</si>
  <si>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</si>
  <si>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</si>
  <si>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</si>
  <si>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</si>
  <si>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</si>
  <si>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</si>
  <si>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</si>
  <si>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</si>
  <si>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</si>
  <si>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</si>
  <si>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</si>
  <si>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</si>
  <si>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</si>
  <si>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</si>
  <si>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</si>
  <si>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</si>
  <si>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</si>
  <si>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</si>
  <si>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</si>
  <si>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</si>
  <si>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</si>
  <si>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</si>
  <si>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</si>
  <si>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</si>
  <si>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</si>
  <si>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</si>
  <si>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</si>
  <si>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</si>
  <si>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</si>
  <si>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</si>
  <si>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</si>
  <si>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</si>
  <si>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</si>
  <si>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</si>
  <si>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</si>
  <si>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</si>
  <si>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</si>
  <si>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</si>
  <si>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</si>
  <si>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</si>
  <si>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</si>
  <si>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</si>
  <si>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</si>
  <si>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</si>
  <si>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</si>
  <si>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</si>
  <si>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</si>
  <si>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</si>
  <si>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</si>
  <si>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</si>
  <si>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</si>
  <si>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</si>
  <si>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</si>
  <si>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</si>
  <si>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</si>
  <si>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</si>
  <si>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</si>
  <si>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</si>
  <si>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</si>
  <si>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</si>
  <si>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</si>
  <si>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</si>
  <si>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</si>
  <si>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</si>
  <si>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</si>
  <si>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</si>
  <si>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</si>
  <si>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</si>
  <si>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</si>
  <si>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</si>
  <si>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</si>
  <si>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</si>
  <si>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</si>
  <si>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</si>
  <si>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</si>
  <si>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</si>
  <si>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</si>
  <si>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</si>
  <si>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</si>
  <si>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</si>
  <si>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</si>
  <si>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</si>
  <si>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</si>
  <si>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</si>
  <si>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</si>
  <si>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</si>
  <si>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</si>
  <si>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</si>
  <si>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</si>
  <si>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</si>
  <si>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</si>
  <si>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</si>
  <si>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</si>
  <si>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</si>
  <si>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</si>
  <si>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</si>
  <si>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</si>
  <si>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</si>
  <si>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</si>
  <si>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</si>
  <si>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</si>
  <si>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</si>
  <si>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</si>
  <si>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</si>
  <si>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</si>
  <si>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</si>
  <si>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</si>
  <si>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</si>
  <si>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</si>
  <si>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</si>
  <si>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</si>
  <si>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</si>
  <si>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</si>
  <si>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</si>
  <si>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</si>
  <si>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</si>
  <si>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</si>
  <si>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</si>
  <si>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</si>
  <si>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</si>
  <si>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</si>
  <si>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</si>
  <si>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</si>
  <si>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</si>
  <si>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</si>
  <si>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</si>
  <si>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</si>
  <si>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</si>
  <si>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</si>
  <si>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</si>
  <si>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</si>
  <si>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</si>
  <si>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</si>
  <si>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</si>
  <si>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</si>
  <si>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</si>
  <si>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</si>
  <si>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</si>
  <si>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</si>
  <si>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</si>
  <si>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</si>
  <si>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</si>
  <si>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</si>
  <si>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</si>
  <si>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</si>
  <si>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</si>
  <si>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</si>
  <si>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</si>
  <si>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</si>
  <si>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</si>
  <si>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</si>
  <si>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</si>
  <si>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</si>
  <si>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</si>
  <si>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</si>
  <si>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</si>
  <si>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</si>
  <si>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</si>
  <si>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</si>
  <si>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</si>
  <si>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</si>
  <si>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</si>
  <si>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</si>
  <si>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</si>
  <si>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</si>
  <si>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</si>
  <si>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</si>
  <si>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</si>
  <si>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</si>
  <si>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</si>
  <si>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</si>
  <si>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</si>
  <si>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</si>
  <si>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</si>
  <si>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</si>
  <si>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</si>
  <si>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</si>
  <si>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</si>
  <si>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</si>
  <si>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</si>
  <si>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</si>
  <si>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</si>
  <si>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</si>
  <si>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</si>
  <si>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</si>
  <si>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</si>
  <si>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</si>
  <si>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</si>
  <si>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</si>
  <si>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</si>
  <si>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</si>
  <si>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</si>
  <si>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</si>
  <si>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</si>
  <si>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</si>
  <si>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</si>
  <si>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</si>
  <si>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</si>
  <si>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</si>
  <si>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</si>
  <si>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</si>
  <si>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</si>
  <si>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</si>
  <si>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</si>
  <si>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</si>
  <si>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</si>
  <si>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</si>
  <si>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</si>
  <si>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</si>
  <si>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</si>
  <si>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</si>
  <si>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</si>
  <si>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</si>
  <si>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</si>
  <si>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</si>
  <si>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</si>
  <si>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</si>
  <si>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</si>
  <si>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</si>
  <si>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</si>
  <si>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</si>
  <si>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</si>
  <si>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</si>
  <si>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</si>
  <si>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</si>
  <si>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</si>
  <si>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</si>
  <si>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</si>
  <si>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</si>
  <si>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</si>
  <si>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</si>
  <si>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</si>
  <si>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</si>
  <si>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</si>
  <si>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</si>
  <si>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</si>
  <si>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</si>
  <si>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</si>
  <si>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</si>
  <si>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</si>
  <si>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</si>
  <si>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</si>
  <si>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</si>
  <si>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</si>
  <si>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</si>
  <si>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</si>
  <si>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</si>
  <si>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</si>
  <si>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</si>
  <si>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</si>
  <si>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</si>
  <si>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</si>
  <si>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</si>
  <si>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</si>
  <si>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</si>
  <si>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</si>
  <si>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</si>
  <si>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</si>
  <si>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</si>
  <si>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</si>
  <si>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</si>
  <si>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</si>
  <si>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</si>
  <si>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</si>
  <si>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</si>
  <si>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</si>
  <si>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</si>
  <si>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</si>
  <si>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</si>
  <si>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</si>
  <si>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</si>
  <si>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</si>
  <si>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</si>
  <si>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</si>
  <si>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</si>
  <si>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</si>
  <si>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</si>
  <si>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</si>
  <si>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</si>
  <si>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</si>
  <si>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</si>
  <si>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</si>
  <si>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</si>
  <si>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</si>
  <si>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</si>
  <si>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</si>
  <si>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</si>
  <si>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</si>
  <si>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</si>
  <si>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</si>
  <si>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</si>
  <si>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</si>
  <si>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</si>
  <si>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</si>
  <si>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</si>
  <si>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</si>
  <si>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</si>
  <si>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</si>
  <si>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</si>
  <si>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</si>
  <si>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</si>
  <si>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</si>
  <si>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</si>
  <si>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</si>
  <si>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</si>
  <si>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</si>
  <si>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</si>
  <si>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</si>
  <si>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</si>
  <si>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</si>
  <si>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</si>
  <si>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</si>
  <si>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</si>
  <si>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</si>
  <si>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</si>
  <si>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</si>
  <si>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</si>
  <si>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</si>
  <si>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</si>
  <si>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</si>
  <si>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</si>
  <si>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</si>
  <si>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</si>
  <si>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</si>
  <si>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</si>
  <si>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</si>
  <si>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</si>
  <si>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</si>
  <si>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</si>
  <si>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</si>
  <si>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</si>
  <si>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</si>
  <si>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</si>
  <si>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</si>
  <si>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</si>
  <si>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</si>
  <si>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</si>
  <si>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</si>
  <si>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</si>
  <si>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</si>
  <si>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</si>
  <si>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</si>
  <si>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</si>
  <si>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</si>
  <si>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</si>
  <si>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</si>
  <si>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</si>
  <si>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</si>
  <si>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</si>
  <si>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</si>
  <si>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</si>
  <si>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</si>
  <si>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</si>
  <si>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</si>
  <si>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</si>
  <si>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</si>
  <si>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</si>
  <si>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</si>
  <si>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</si>
  <si>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</si>
  <si>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</si>
  <si>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</si>
  <si>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</si>
  <si>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</si>
  <si>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</si>
  <si>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</si>
  <si>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</si>
  <si>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</si>
  <si>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</si>
  <si>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</si>
  <si>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</si>
  <si>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</si>
  <si>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</si>
  <si>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</si>
  <si>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</si>
  <si>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</si>
  <si>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</si>
  <si>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</si>
  <si>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</si>
  <si>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</si>
  <si>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</si>
  <si>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</si>
  <si>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</si>
  <si>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</si>
  <si>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</si>
  <si>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</si>
  <si>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</si>
  <si>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</si>
  <si>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</si>
  <si>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</si>
  <si>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</si>
  <si>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</si>
  <si>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</si>
  <si>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</si>
  <si>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</si>
  <si>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</si>
  <si>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</si>
  <si>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</si>
  <si>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</si>
  <si>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</si>
  <si>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</si>
  <si>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</si>
  <si>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</si>
  <si>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</si>
  <si>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</si>
  <si>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</si>
  <si>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</si>
  <si>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</si>
  <si>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</si>
  <si>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</si>
  <si>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</si>
  <si>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</si>
  <si>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</si>
  <si>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</si>
  <si>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</si>
  <si>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</si>
  <si>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</si>
  <si>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</si>
  <si>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</si>
  <si>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</si>
  <si>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</si>
  <si>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</si>
  <si>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</si>
  <si>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</si>
  <si>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</si>
  <si>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</si>
  <si>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</si>
  <si>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</si>
  <si>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</si>
  <si>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</si>
  <si>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</si>
  <si>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</si>
  <si>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</si>
  <si>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</si>
  <si>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</si>
  <si>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</si>
  <si>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</si>
  <si>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</si>
  <si>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</si>
  <si>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</si>
  <si>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</si>
  <si>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</si>
  <si>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</si>
  <si>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</si>
  <si>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</si>
  <si>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</si>
  <si>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</si>
  <si>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</si>
  <si>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</si>
  <si>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</si>
  <si>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</si>
  <si>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</si>
  <si>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</si>
  <si>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</si>
  <si>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</si>
  <si>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</si>
  <si>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</si>
  <si>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</si>
  <si>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</si>
  <si>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</si>
  <si>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</si>
  <si>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</si>
  <si>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</si>
  <si>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</si>
  <si>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</si>
  <si>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</si>
  <si>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</si>
  <si>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</si>
  <si>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</si>
  <si>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</si>
  <si>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</si>
  <si>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</si>
  <si>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</si>
  <si>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</si>
  <si>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</si>
  <si>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</si>
  <si>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</si>
  <si>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</si>
  <si>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</si>
  <si>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</si>
  <si>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</si>
  <si>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</si>
  <si>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</si>
  <si>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</si>
  <si>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</si>
  <si>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</si>
  <si>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</si>
  <si>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</si>
  <si>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</si>
  <si>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</si>
  <si>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</si>
  <si>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</si>
  <si>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</si>
  <si>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</si>
  <si>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</si>
  <si>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</si>
  <si>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</si>
  <si>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</si>
  <si>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</si>
  <si>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</si>
  <si>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</si>
  <si>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</si>
  <si>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</si>
  <si>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</si>
  <si>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</si>
  <si>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</si>
  <si>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</si>
  <si>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</si>
  <si>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</si>
  <si>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</si>
  <si>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</si>
  <si>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</si>
  <si>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</si>
  <si>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</si>
  <si>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</si>
  <si>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</si>
  <si>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</si>
  <si>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</si>
  <si>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</si>
  <si>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</si>
  <si>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</si>
  <si>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</si>
  <si>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</si>
  <si>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</si>
  <si>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</si>
  <si>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</si>
  <si>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</si>
  <si>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</si>
  <si>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</si>
  <si>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</si>
  <si>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</si>
  <si>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</si>
  <si>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</si>
  <si>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</si>
  <si>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</si>
  <si>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</si>
  <si>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</si>
  <si>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</si>
  <si>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</si>
  <si>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</si>
  <si>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</si>
  <si>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</si>
  <si>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</si>
  <si>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</si>
  <si>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</si>
  <si>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</si>
  <si>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</si>
  <si>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</si>
  <si>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</si>
  <si>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</si>
  <si>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</si>
  <si>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</si>
  <si>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</si>
  <si>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</si>
  <si>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</si>
  <si>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</si>
  <si>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</si>
  <si>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</si>
  <si>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</si>
  <si>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</si>
  <si>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</si>
  <si>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</si>
  <si>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</si>
  <si>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</si>
  <si>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</si>
  <si>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</si>
  <si>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</si>
  <si>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</si>
  <si>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</si>
  <si>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</si>
  <si>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</si>
  <si>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</si>
  <si>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</si>
  <si>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</si>
  <si>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</si>
  <si>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</si>
  <si>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</si>
  <si>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</si>
  <si>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</si>
  <si>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</si>
  <si>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</si>
  <si>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</si>
  <si>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</si>
  <si>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</si>
  <si>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</si>
  <si>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</si>
  <si>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</si>
  <si>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</si>
  <si>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</si>
  <si>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</si>
  <si>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</si>
  <si>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</si>
  <si>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</si>
  <si>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</si>
  <si>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</si>
  <si>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</si>
  <si>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</si>
  <si>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</si>
  <si>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</si>
  <si>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</si>
  <si>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</si>
  <si>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</si>
  <si>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</si>
  <si>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</si>
  <si>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</si>
  <si>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</si>
  <si>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</si>
  <si>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</si>
  <si>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</si>
  <si>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</si>
  <si>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</si>
  <si>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</si>
  <si>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</si>
  <si>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</si>
  <si>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</si>
  <si>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</si>
  <si>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</si>
  <si>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</si>
  <si>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</si>
  <si>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</si>
  <si>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</si>
  <si>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</si>
  <si>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</si>
  <si>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</si>
  <si>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</si>
  <si>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</si>
  <si>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</si>
  <si>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</si>
  <si>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</si>
  <si>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</si>
  <si>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</si>
  <si>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</si>
  <si>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</si>
  <si>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</si>
  <si>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</si>
  <si>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</si>
  <si>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</si>
  <si>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</si>
  <si>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</si>
  <si>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</si>
  <si>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</si>
  <si>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</si>
  <si>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</si>
  <si>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</si>
  <si>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</si>
  <si>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</si>
  <si>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</si>
  <si>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</si>
  <si>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</si>
  <si>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</si>
  <si>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</si>
  <si>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</si>
  <si>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</si>
  <si>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</si>
  <si>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</si>
  <si>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</si>
  <si>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</si>
  <si>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</si>
  <si>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</si>
  <si>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</si>
  <si>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</si>
  <si>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</si>
  <si>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</si>
  <si>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</si>
  <si>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</si>
  <si>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</si>
  <si>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</si>
  <si>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</si>
  <si>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</si>
  <si>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</si>
  <si>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</si>
  <si>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</si>
  <si>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</si>
  <si>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</si>
  <si>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</si>
  <si>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</si>
  <si>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</si>
  <si>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</si>
  <si>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</si>
  <si>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</si>
  <si>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</si>
  <si>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</si>
  <si>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</si>
  <si>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</si>
  <si>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</si>
  <si>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</si>
  <si>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</si>
  <si>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</si>
  <si>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</si>
  <si>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</si>
  <si>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</si>
  <si>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</si>
  <si>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</si>
  <si>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</si>
  <si>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</si>
  <si>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</si>
  <si>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</si>
  <si>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</si>
  <si>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</si>
  <si>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</si>
  <si>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</si>
  <si>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</si>
  <si>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</si>
  <si>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</si>
  <si>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</si>
  <si>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</si>
  <si>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</si>
  <si>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</si>
  <si>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</si>
  <si>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</si>
  <si>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</si>
  <si>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</si>
  <si>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</si>
  <si>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</si>
  <si>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</si>
  <si>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</si>
  <si>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</si>
  <si>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</si>
  <si>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</si>
  <si>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</si>
  <si>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</si>
  <si>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</si>
  <si>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</si>
  <si>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</si>
  <si>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</si>
  <si>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</si>
  <si>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</si>
  <si>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</si>
  <si>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</si>
  <si>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</si>
  <si>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</si>
  <si>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</si>
  <si>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</si>
  <si>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</si>
  <si>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</si>
  <si>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</si>
  <si>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</si>
  <si>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</si>
  <si>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</si>
  <si>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</si>
  <si>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</si>
  <si>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</si>
  <si>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</si>
  <si>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</si>
  <si>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</si>
  <si>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</si>
  <si>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</si>
  <si>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</si>
  <si>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</si>
  <si>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</si>
  <si>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</si>
  <si>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</si>
  <si>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</si>
  <si>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</si>
  <si>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</si>
  <si>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</si>
  <si>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</si>
  <si>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</si>
  <si>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</si>
  <si>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</si>
  <si>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</si>
  <si>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</si>
  <si>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</si>
  <si>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</si>
  <si>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</si>
  <si>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</si>
  <si>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</si>
  <si>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</si>
  <si>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</si>
  <si>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</si>
  <si>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</si>
  <si>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</si>
  <si>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</si>
  <si>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</si>
  <si>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</si>
  <si>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</si>
  <si>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</si>
  <si>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</si>
  <si>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</si>
  <si>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</si>
  <si>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</si>
  <si>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</si>
  <si>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</si>
  <si>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</si>
  <si>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</si>
  <si>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</si>
  <si>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</si>
  <si>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</si>
  <si>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</si>
  <si>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</si>
  <si>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</si>
  <si>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</si>
  <si>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</si>
  <si>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</si>
  <si>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</si>
  <si>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</si>
  <si>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</si>
  <si>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</si>
  <si>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</si>
  <si>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</si>
  <si>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</si>
  <si>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</si>
  <si>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</si>
  <si>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</si>
  <si>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</si>
  <si>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</si>
  <si>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</si>
  <si>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</si>
  <si>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</si>
  <si>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</si>
  <si>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</si>
  <si>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</si>
  <si>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</si>
  <si>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</si>
  <si>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</si>
  <si>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</si>
  <si>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</si>
  <si>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</si>
  <si>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</si>
  <si>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</si>
  <si>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</si>
  <si>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</si>
  <si>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</si>
  <si>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</si>
  <si>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</si>
  <si>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</si>
  <si>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</si>
  <si>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</si>
  <si>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</si>
  <si>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</si>
  <si>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</si>
  <si>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</si>
  <si>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</si>
  <si>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</si>
  <si>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</si>
  <si>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</si>
  <si>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</si>
  <si>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</si>
  <si>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</si>
  <si>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</si>
  <si>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</si>
  <si>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</si>
  <si>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</si>
  <si>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</si>
  <si>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</si>
  <si>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</si>
  <si>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</si>
  <si>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</si>
  <si>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</si>
  <si>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</si>
  <si>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</si>
  <si>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</si>
  <si>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</si>
  <si>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</si>
  <si>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</si>
  <si>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</si>
  <si>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</si>
  <si>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</si>
  <si>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</si>
  <si>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</si>
  <si>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</si>
  <si>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</si>
  <si>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</si>
  <si>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</si>
  <si>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</si>
  <si>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</si>
  <si>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</si>
  <si>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</si>
  <si>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</si>
  <si>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</si>
  <si>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</si>
  <si>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</si>
  <si>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</si>
  <si>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</si>
  <si>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</si>
  <si>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</si>
  <si>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</si>
  <si>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</si>
  <si>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</si>
  <si>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</si>
  <si>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</si>
  <si>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</si>
  <si>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</si>
  <si>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</si>
  <si>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</si>
  <si>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</si>
  <si>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</si>
  <si>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</si>
  <si>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</si>
  <si>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</si>
  <si>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</si>
  <si>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</si>
  <si>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</si>
  <si>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</si>
  <si>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</si>
  <si>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</si>
  <si>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</si>
  <si>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</si>
  <si>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</si>
  <si>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</si>
  <si>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</si>
  <si>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</si>
  <si>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</si>
  <si>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</si>
  <si>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</si>
  <si>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</si>
  <si>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</si>
  <si>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</si>
  <si>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</si>
  <si>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</si>
  <si>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</si>
  <si>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</si>
  <si>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</si>
  <si>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</si>
  <si>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</si>
  <si>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</si>
  <si>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</si>
  <si>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</si>
  <si>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</si>
  <si>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</si>
  <si>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</si>
  <si>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</si>
  <si>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</si>
  <si>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</si>
  <si>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</si>
  <si>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</si>
  <si>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</si>
  <si>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</si>
  <si>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</si>
  <si>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</si>
  <si>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</si>
  <si>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</si>
  <si>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</si>
  <si>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</si>
  <si>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</si>
  <si>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</si>
  <si>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</si>
  <si>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</si>
  <si>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</si>
  <si>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</si>
  <si>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</si>
  <si>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</si>
  <si>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</si>
  <si>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</si>
  <si>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</si>
  <si>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</si>
  <si>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</si>
  <si>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</si>
  <si>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</si>
  <si>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</si>
  <si>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</si>
  <si>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</si>
  <si>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</si>
  <si>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</si>
  <si>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</si>
  <si>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</si>
  <si>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</si>
  <si>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</si>
  <si>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</si>
  <si>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</si>
  <si>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</si>
  <si>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</si>
  <si>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</si>
  <si>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</si>
  <si>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</si>
  <si>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</si>
  <si>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</si>
  <si>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</si>
  <si>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</si>
  <si>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</si>
  <si>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</si>
  <si>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</si>
  <si>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</si>
  <si>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</si>
  <si>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</si>
  <si>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</si>
  <si>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</si>
  <si>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</si>
  <si>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</si>
  <si>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</si>
  <si>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</si>
  <si>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</si>
  <si>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</si>
  <si>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</si>
  <si>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</si>
  <si>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</si>
  <si>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</si>
  <si>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</si>
  <si>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</si>
  <si>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</si>
  <si>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</si>
  <si>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</si>
  <si>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</si>
  <si>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</si>
  <si>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</si>
  <si>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</si>
  <si>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</si>
  <si>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</si>
  <si>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</si>
  <si>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</si>
  <si>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</si>
  <si>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</si>
  <si>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</si>
  <si>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</si>
  <si>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</si>
  <si>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</si>
  <si>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</si>
  <si>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</si>
  <si>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</si>
  <si>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</si>
  <si>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</si>
  <si>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</si>
  <si>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</si>
  <si>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</si>
  <si>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</si>
  <si>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</si>
  <si>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</si>
  <si>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</si>
  <si>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</si>
  <si>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</si>
  <si>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</si>
  <si>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</si>
  <si>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</si>
  <si>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</si>
  <si>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</si>
  <si>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</si>
  <si>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</si>
  <si>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</si>
  <si>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</si>
  <si>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</si>
  <si>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</si>
  <si>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</si>
  <si>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</si>
  <si>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</si>
  <si>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</si>
  <si>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</si>
  <si>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</si>
  <si>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</si>
  <si>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</si>
  <si>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</si>
  <si>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</si>
  <si>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</si>
  <si>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</si>
  <si>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</si>
  <si>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</si>
  <si>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</si>
  <si>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</si>
  <si>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</si>
  <si>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</si>
  <si>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</si>
  <si>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</si>
  <si>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</si>
  <si>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</si>
  <si>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</si>
  <si>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</si>
  <si>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</si>
  <si>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</si>
  <si>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</si>
  <si>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</si>
  <si>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</si>
  <si>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</si>
  <si>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</si>
  <si>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</si>
  <si>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</si>
  <si>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</si>
  <si>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</si>
  <si>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</si>
  <si>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</si>
  <si>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</si>
  <si>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</si>
  <si>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</si>
  <si>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</si>
  <si>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</si>
  <si>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</si>
  <si>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</si>
  <si>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</si>
  <si>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</si>
  <si>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</si>
  <si>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</si>
  <si>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</si>
  <si>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</si>
  <si>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</si>
  <si>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</si>
  <si>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</si>
  <si>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</si>
  <si>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</si>
  <si>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</si>
  <si>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</si>
  <si>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</si>
  <si>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</si>
  <si>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</si>
  <si>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</si>
  <si>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</si>
  <si>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</si>
  <si>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</si>
  <si>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</si>
  <si>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</si>
  <si>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</si>
  <si>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</si>
  <si>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</si>
  <si>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</si>
  <si>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</si>
  <si>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</si>
  <si>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</si>
  <si>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</si>
  <si>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</si>
  <si>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</si>
  <si>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</si>
  <si>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</si>
  <si>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</si>
  <si>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</si>
  <si>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</si>
  <si>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</si>
  <si>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</si>
  <si>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</si>
  <si>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</si>
  <si>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</si>
  <si>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</si>
  <si>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</si>
  <si>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</si>
  <si>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</si>
  <si>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</si>
  <si>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</si>
  <si>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</si>
  <si>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</si>
  <si>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</si>
  <si>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</si>
  <si>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</si>
  <si>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</si>
  <si>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</si>
  <si>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</si>
  <si>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</si>
  <si>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</si>
  <si>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</si>
  <si>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</si>
  <si>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</si>
  <si>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</si>
  <si>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</si>
  <si>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</si>
  <si>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</si>
  <si>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</si>
  <si>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</si>
  <si>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</si>
  <si>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</si>
  <si>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</si>
  <si>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</si>
  <si>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</si>
  <si>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</si>
  <si>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</si>
  <si>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</si>
  <si>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</si>
  <si>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</si>
  <si>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</si>
  <si>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</si>
  <si>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</si>
  <si>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</si>
  <si>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</si>
  <si>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</si>
  <si>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</si>
  <si>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</si>
  <si>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</si>
  <si>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</si>
  <si>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</si>
  <si>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</si>
  <si>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</si>
  <si>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</si>
  <si>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</si>
  <si>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</si>
  <si>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</si>
  <si>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</si>
  <si>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</si>
  <si>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</si>
  <si>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</si>
  <si>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</si>
  <si>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</si>
  <si>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</si>
  <si>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</si>
  <si>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</si>
  <si>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</si>
  <si>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</si>
  <si>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</si>
  <si>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</si>
  <si>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</si>
  <si>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</si>
  <si>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</si>
  <si>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</si>
  <si>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</si>
  <si>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</si>
  <si>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</si>
  <si>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</si>
  <si>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</si>
  <si>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</si>
  <si>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</si>
  <si>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</si>
  <si>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</si>
  <si>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</si>
  <si>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</si>
  <si>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</si>
  <si>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</si>
  <si>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</si>
  <si>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</si>
  <si>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</si>
  <si>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</si>
  <si>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</si>
  <si>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</si>
  <si>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</si>
  <si>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</si>
  <si>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</si>
  <si>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</si>
  <si>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</si>
  <si>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</si>
  <si>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</si>
  <si>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</si>
  <si>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</si>
  <si>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</si>
  <si>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</si>
  <si>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</si>
  <si>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</si>
  <si>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</si>
  <si>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</si>
  <si>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</si>
  <si>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</si>
  <si>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</si>
  <si>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</si>
  <si>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</si>
  <si>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</si>
  <si>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</si>
  <si>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</si>
  <si>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</si>
  <si>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</si>
  <si>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</si>
  <si>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</si>
  <si>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</si>
  <si>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</si>
  <si>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</si>
  <si>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</si>
  <si>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</si>
  <si>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</si>
  <si>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</si>
  <si>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</si>
  <si>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</si>
  <si>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</si>
  <si>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</si>
  <si>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</si>
  <si>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</si>
  <si>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</si>
  <si>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</si>
  <si>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</si>
  <si>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</si>
  <si>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</si>
  <si>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</si>
  <si>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</si>
  <si>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</si>
  <si>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</si>
  <si>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</si>
  <si>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</si>
  <si>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</si>
  <si>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</si>
  <si>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</si>
  <si>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</si>
  <si>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</si>
  <si>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</si>
  <si>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</si>
  <si>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</si>
  <si>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</si>
  <si>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</si>
  <si>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</si>
  <si>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</si>
  <si>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</si>
  <si>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</si>
  <si>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</si>
  <si>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</si>
  <si>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</si>
  <si>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</si>
  <si>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</si>
  <si>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</si>
  <si>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</si>
  <si>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</si>
  <si>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</si>
  <si>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</si>
  <si>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</si>
  <si>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</si>
  <si>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</si>
  <si>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</si>
  <si>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</si>
  <si>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</si>
  <si>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</si>
  <si>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</si>
  <si>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</si>
  <si>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</si>
  <si>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</si>
  <si>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</si>
  <si>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</si>
  <si>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</si>
  <si>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</si>
  <si>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</si>
  <si>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</si>
  <si>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</si>
  <si>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</si>
  <si>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</si>
  <si>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</si>
  <si>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</si>
  <si>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</si>
  <si>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</si>
  <si>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</si>
  <si>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</si>
  <si>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</si>
  <si>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</si>
  <si>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</si>
  <si>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</si>
  <si>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</si>
  <si>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</si>
  <si>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</si>
  <si>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</si>
  <si>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</si>
  <si>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</si>
  <si>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</si>
  <si>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</si>
  <si>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</si>
  <si>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</si>
  <si>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</si>
  <si>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</si>
  <si>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</si>
  <si>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</si>
  <si>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</si>
  <si>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</si>
  <si>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</si>
  <si>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</si>
  <si>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</si>
  <si>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</si>
  <si>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</si>
  <si>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</si>
  <si>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</si>
  <si>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</si>
  <si>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</si>
  <si>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</si>
  <si>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</si>
  <si>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</si>
  <si>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</si>
  <si>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</si>
  <si>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</si>
  <si>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</si>
  <si>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</si>
  <si>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</si>
  <si>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</si>
  <si>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</si>
  <si>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</si>
  <si>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</si>
  <si>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</si>
  <si>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</si>
  <si>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</si>
  <si>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</si>
  <si>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</si>
  <si>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</si>
  <si>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</si>
  <si>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</si>
  <si>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</si>
  <si>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</si>
  <si>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</si>
  <si>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</si>
  <si>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</si>
  <si>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</si>
  <si>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</si>
  <si>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</si>
  <si>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</si>
  <si>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</si>
  <si>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</si>
  <si>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</si>
  <si>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</si>
  <si>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</si>
  <si>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</si>
  <si>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</si>
  <si>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</si>
  <si>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</si>
  <si>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</si>
  <si>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</si>
  <si>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</si>
  <si>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</si>
  <si>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</si>
  <si>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</si>
  <si>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</si>
  <si>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</si>
  <si>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</si>
  <si>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</si>
  <si>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</si>
  <si>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</si>
  <si>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</si>
  <si>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</si>
  <si>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</si>
  <si>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</si>
  <si>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</si>
  <si>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</si>
  <si>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</si>
  <si>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</si>
  <si>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</si>
  <si>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</si>
  <si>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</si>
  <si>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</si>
  <si>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</si>
  <si>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</si>
  <si>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</si>
  <si>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</si>
  <si>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</si>
  <si>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</si>
  <si>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</si>
  <si>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</si>
  <si>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</si>
  <si>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</si>
  <si>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</si>
  <si>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</si>
  <si>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</si>
  <si>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</si>
  <si>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</si>
  <si>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</si>
  <si>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</si>
  <si>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</si>
  <si>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</si>
  <si>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</si>
  <si>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</si>
  <si>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</si>
  <si>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</si>
  <si>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</si>
  <si>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</si>
  <si>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</si>
  <si>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</si>
  <si>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</si>
  <si>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</si>
  <si>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</si>
  <si>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</si>
  <si>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</si>
  <si>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</si>
  <si>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</si>
  <si>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</si>
  <si>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</si>
  <si>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</si>
  <si>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</si>
  <si>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</si>
  <si>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</si>
  <si>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</si>
  <si>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</si>
  <si>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</si>
  <si>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</si>
  <si>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</si>
  <si>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</si>
  <si>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</si>
  <si>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</si>
  <si>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</si>
  <si>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</si>
  <si>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</si>
  <si>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</si>
  <si>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</si>
  <si>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</si>
  <si>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</si>
  <si>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</si>
  <si>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</si>
  <si>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</si>
  <si>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</si>
  <si>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</si>
  <si>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</si>
  <si>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</si>
  <si>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</si>
  <si>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</si>
  <si>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</si>
  <si>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</si>
  <si>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</si>
  <si>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</si>
  <si>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</si>
  <si>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</si>
  <si>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</si>
  <si>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</si>
  <si>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</si>
  <si>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</si>
  <si>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</si>
  <si>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</si>
  <si>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</si>
  <si>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</si>
  <si>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</si>
  <si>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</si>
  <si>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</si>
  <si>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</si>
  <si>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</si>
  <si>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</si>
  <si>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</si>
  <si>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</si>
  <si>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</si>
  <si>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</si>
  <si>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</si>
  <si>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</si>
  <si>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</si>
  <si>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</si>
  <si>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</si>
  <si>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</si>
  <si>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</si>
  <si>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</si>
  <si>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</si>
  <si>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</si>
  <si>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</si>
  <si>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</si>
  <si>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</si>
  <si>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</si>
  <si>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</si>
  <si>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</si>
  <si>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</si>
  <si>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</si>
  <si>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</si>
  <si>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</si>
  <si>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</si>
  <si>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</si>
  <si>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</si>
  <si>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</si>
  <si>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</si>
  <si>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</si>
  <si>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</si>
  <si>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</si>
  <si>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</si>
  <si>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</si>
  <si>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</si>
  <si>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</si>
  <si>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</si>
  <si>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</si>
  <si>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</si>
  <si>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</si>
  <si>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</si>
  <si>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</si>
  <si>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</si>
  <si>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</si>
  <si>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</si>
  <si>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</si>
  <si>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</si>
  <si>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</si>
  <si>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</si>
  <si>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</si>
  <si>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</si>
  <si>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</si>
  <si>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</si>
  <si>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</si>
  <si>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</si>
  <si>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</si>
  <si>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</si>
  <si>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</si>
  <si>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</si>
  <si>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</si>
  <si>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</si>
  <si>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</si>
  <si>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</si>
  <si>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</si>
  <si>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</si>
  <si>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</si>
  <si>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</si>
  <si>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</si>
  <si>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</si>
  <si>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</si>
  <si>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</si>
  <si>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</si>
  <si>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</si>
  <si>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</si>
  <si>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</si>
  <si>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</si>
  <si>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</si>
  <si>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</si>
  <si>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</si>
  <si>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</si>
  <si>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</si>
  <si>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</si>
  <si>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</si>
  <si>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</si>
  <si>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</si>
  <si>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</si>
  <si>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</si>
  <si>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</si>
  <si>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</si>
  <si>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</si>
  <si>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</si>
  <si>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</si>
  <si>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</si>
  <si>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</si>
  <si>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</si>
  <si>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</si>
  <si>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</si>
  <si>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</si>
  <si>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</si>
  <si>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</si>
  <si>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</si>
  <si>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</si>
  <si>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</si>
  <si>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</si>
  <si>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</si>
  <si>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</si>
  <si>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</si>
  <si>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</si>
  <si>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</si>
  <si>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</si>
  <si>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</si>
  <si>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</si>
  <si>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</si>
  <si>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</si>
  <si>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</si>
  <si>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</si>
  <si>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</si>
  <si>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</si>
  <si>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</si>
  <si>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</si>
  <si>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</si>
  <si>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</si>
  <si>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</si>
  <si>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</si>
  <si>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</si>
  <si>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</si>
  <si>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</si>
  <si>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</si>
  <si>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</si>
  <si>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</si>
  <si>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</si>
  <si>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</si>
  <si>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</si>
  <si>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</si>
  <si>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</si>
  <si>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</si>
  <si>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</si>
  <si>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</si>
  <si>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</si>
  <si>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</si>
  <si>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</si>
  <si>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</si>
  <si>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</si>
  <si>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</si>
  <si>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</si>
  <si>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</si>
  <si>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</si>
  <si>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</si>
  <si>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</si>
  <si>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</si>
  <si>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</si>
  <si>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</si>
  <si>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</si>
  <si>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</si>
  <si>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</si>
  <si>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</si>
  <si>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</si>
  <si>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</si>
  <si>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</si>
  <si>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</si>
  <si>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</si>
  <si>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</si>
  <si>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</si>
  <si>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</si>
  <si>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</si>
  <si>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</si>
  <si>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</si>
  <si>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</si>
  <si>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</si>
  <si>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</si>
  <si>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</si>
  <si>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</si>
  <si>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</si>
  <si>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</si>
  <si>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</si>
  <si>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</si>
  <si>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</si>
  <si>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</si>
  <si>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</si>
  <si>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</si>
  <si>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</si>
  <si>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</si>
  <si>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</si>
  <si>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</si>
  <si>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</si>
  <si>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</si>
  <si>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</si>
  <si>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</si>
  <si>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</si>
  <si>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</si>
  <si>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</si>
  <si>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</si>
  <si>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</si>
  <si>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</si>
  <si>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</si>
  <si>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</si>
  <si>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</si>
  <si>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</si>
  <si>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</si>
  <si>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</si>
  <si>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</si>
  <si>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</si>
  <si>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</si>
  <si>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</si>
  <si>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</si>
  <si>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</si>
  <si>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</si>
  <si>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</si>
  <si>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</si>
  <si>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</si>
  <si>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</si>
  <si>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</si>
  <si>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</si>
  <si>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</si>
  <si>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</si>
  <si>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</si>
  <si>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</si>
  <si>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</si>
  <si>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</si>
  <si>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</si>
  <si>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</si>
  <si>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</si>
  <si>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</si>
  <si>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</si>
  <si>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</si>
  <si>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</si>
  <si>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</si>
  <si>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</si>
  <si>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</si>
  <si>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</si>
  <si>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</si>
  <si>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</si>
  <si>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</si>
  <si>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</si>
  <si>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</si>
  <si>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</si>
  <si>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</si>
  <si>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</si>
  <si>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</si>
  <si>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</si>
  <si>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</si>
  <si>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</si>
  <si>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</si>
  <si>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</si>
  <si>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</si>
  <si>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</si>
  <si>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</si>
  <si>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</si>
  <si>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</si>
  <si>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</si>
  <si>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</si>
  <si>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</si>
  <si>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</si>
  <si>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</si>
  <si>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</si>
  <si>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</si>
  <si>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</si>
  <si>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</si>
  <si>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</si>
  <si>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</si>
  <si>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</si>
  <si>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</si>
  <si>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</si>
  <si>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</si>
  <si>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</si>
  <si>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</si>
  <si>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</si>
  <si>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</si>
  <si>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</si>
  <si>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</si>
  <si>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</si>
  <si>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</si>
  <si>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</si>
  <si>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</si>
  <si>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</si>
  <si>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</si>
  <si>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</si>
  <si>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</si>
  <si>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</si>
  <si>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</si>
  <si>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</si>
  <si>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</si>
  <si>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</si>
  <si>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</si>
  <si>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</si>
  <si>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</si>
  <si>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</si>
  <si>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</si>
  <si>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</si>
  <si>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</si>
  <si>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</si>
  <si>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</si>
  <si>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</si>
  <si>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</si>
  <si>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</si>
  <si>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</si>
  <si>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</si>
  <si>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</si>
  <si>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</si>
  <si>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</si>
  <si>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</si>
  <si>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</si>
  <si>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</si>
  <si>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</si>
  <si>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</si>
  <si>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</si>
  <si>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</si>
  <si>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</si>
  <si>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</si>
  <si>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</si>
  <si>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</si>
  <si>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</si>
  <si>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</si>
  <si>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</si>
  <si>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</si>
  <si>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</si>
  <si>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</si>
  <si>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</si>
  <si>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</si>
  <si>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</si>
  <si>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</si>
  <si>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</si>
  <si>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</si>
  <si>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</si>
  <si>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</si>
  <si>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</si>
  <si>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</si>
  <si>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</si>
  <si>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</si>
  <si>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</si>
  <si>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</si>
  <si>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</si>
  <si>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</si>
  <si>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</si>
  <si>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</si>
  <si>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</si>
  <si>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</si>
  <si>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</si>
  <si>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</si>
  <si>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</si>
  <si>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</si>
  <si>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</si>
  <si>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</si>
  <si>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</si>
  <si>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</si>
  <si>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</si>
  <si>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</si>
  <si>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</si>
  <si>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</si>
  <si>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</si>
  <si>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</si>
  <si>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</si>
  <si>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</si>
  <si>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</si>
  <si>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</si>
  <si>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</si>
  <si>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</si>
  <si>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</si>
  <si>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</si>
  <si>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</si>
  <si>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</si>
  <si>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</si>
  <si>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</si>
  <si>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</si>
  <si>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</si>
  <si>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</si>
  <si>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</si>
  <si>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</si>
  <si>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</si>
  <si>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</si>
  <si>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</si>
  <si>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</si>
  <si>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</si>
  <si>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</si>
  <si>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</si>
  <si>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</si>
  <si>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</si>
  <si>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</si>
  <si>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</si>
  <si>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</si>
  <si>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</si>
  <si>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</si>
  <si>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</si>
  <si>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</si>
  <si>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</si>
  <si>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</si>
  <si>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</si>
  <si>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</si>
  <si>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</si>
  <si>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</si>
  <si>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</si>
  <si>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</si>
  <si>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</si>
  <si>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</si>
  <si>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</si>
  <si>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</si>
  <si>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</si>
  <si>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</si>
  <si>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</si>
  <si>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</si>
  <si>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</si>
  <si>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</si>
  <si>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</si>
  <si>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</si>
  <si>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</si>
  <si>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</si>
  <si>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</si>
  <si>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</si>
  <si>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</si>
  <si>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</si>
  <si>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</si>
  <si>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</si>
  <si>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</si>
  <si>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</si>
  <si>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</si>
  <si>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</si>
  <si>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</si>
  <si>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</si>
  <si>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</si>
  <si>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</si>
  <si>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</si>
  <si>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</si>
  <si>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</si>
  <si>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</si>
  <si>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</si>
  <si>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</si>
  <si>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</si>
  <si>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</si>
  <si>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</si>
  <si>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</si>
  <si>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</si>
  <si>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</si>
  <si>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</si>
  <si>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</si>
  <si>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</si>
  <si>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</si>
  <si>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</si>
  <si>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</si>
  <si>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</si>
  <si>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</si>
  <si>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</si>
  <si>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</si>
  <si>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</si>
  <si>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</si>
  <si>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</si>
  <si>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</si>
  <si>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</si>
  <si>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</si>
  <si>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</si>
  <si>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</si>
  <si>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</si>
  <si>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</si>
  <si>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</si>
  <si>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</si>
  <si>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</si>
  <si>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</si>
  <si>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</si>
  <si>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</si>
  <si>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</si>
  <si>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</si>
  <si>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</si>
  <si>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</si>
  <si>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</si>
  <si>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</si>
  <si>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</si>
  <si>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</si>
  <si>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</si>
  <si>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</si>
  <si>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</si>
  <si>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</si>
  <si>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</si>
  <si>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</si>
  <si>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</si>
  <si>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</si>
  <si>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</si>
  <si>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</si>
  <si>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</si>
  <si>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</si>
  <si>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</si>
  <si>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</si>
  <si>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</si>
  <si>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</si>
  <si>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</si>
  <si>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</si>
  <si>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</si>
  <si>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</si>
  <si>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</si>
  <si>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</si>
  <si>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</si>
  <si>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</si>
  <si>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</si>
  <si>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</si>
  <si>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</si>
  <si>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</si>
  <si>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</si>
  <si>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</si>
  <si>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</si>
  <si>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</si>
  <si>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</si>
  <si>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</si>
  <si>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</si>
  <si>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</si>
  <si>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</si>
  <si>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</si>
  <si>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</si>
  <si>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</si>
  <si>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</si>
  <si>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</si>
  <si>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</si>
  <si>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</si>
  <si>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</si>
  <si>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</si>
  <si>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</si>
  <si>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</si>
  <si>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</si>
  <si>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</si>
  <si>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</si>
  <si>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</si>
  <si>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</si>
  <si>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</si>
  <si>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</si>
  <si>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</si>
  <si>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</si>
  <si>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</si>
  <si>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</si>
  <si>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</si>
  <si>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</si>
  <si>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</si>
  <si>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</si>
  <si>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</si>
  <si>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</si>
  <si>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</si>
  <si>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</si>
  <si>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</si>
  <si>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</si>
  <si>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</si>
  <si>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</si>
  <si>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</si>
  <si>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</si>
  <si>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</si>
  <si>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</si>
  <si>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</si>
  <si>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</si>
  <si>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</si>
  <si>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</si>
  <si>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</si>
  <si>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</si>
  <si>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</si>
  <si>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</si>
  <si>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</si>
  <si>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</si>
  <si>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</si>
  <si>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</si>
  <si>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</si>
  <si>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</si>
  <si>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</si>
  <si>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</si>
  <si>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</si>
  <si>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</si>
  <si>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</si>
  <si>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</si>
  <si>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</si>
  <si>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</si>
  <si>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</si>
  <si>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</si>
  <si>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</si>
  <si>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</si>
  <si>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</si>
  <si>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</si>
  <si>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</si>
  <si>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</si>
  <si>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</si>
  <si>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</si>
  <si>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</si>
  <si>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</si>
  <si>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</si>
  <si>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</si>
  <si>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</si>
  <si>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</si>
  <si>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</si>
  <si>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</si>
  <si>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</si>
  <si>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</si>
  <si>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</si>
  <si>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</si>
  <si>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</si>
  <si>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</si>
  <si>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</si>
  <si>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</si>
  <si>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</si>
  <si>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</si>
  <si>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</si>
  <si>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</si>
  <si>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</si>
  <si>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</si>
  <si>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</si>
  <si>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</si>
  <si>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</si>
  <si>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</si>
  <si>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</si>
  <si>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</si>
  <si>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</si>
  <si>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</si>
  <si>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</si>
  <si>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</si>
  <si>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</si>
  <si>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</si>
  <si>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</si>
  <si>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</si>
  <si>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</si>
  <si>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</si>
  <si>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</si>
  <si>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</si>
  <si>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</si>
  <si>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</si>
  <si>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</si>
  <si>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</si>
  <si>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</si>
  <si>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</si>
  <si>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</si>
  <si>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</si>
  <si>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</si>
  <si>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</si>
  <si>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</si>
  <si>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</si>
  <si>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</si>
  <si>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</si>
  <si>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</si>
  <si>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</si>
  <si>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</si>
  <si>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</si>
  <si>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</si>
  <si>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</si>
  <si>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</si>
  <si>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</si>
  <si>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</si>
  <si>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</si>
  <si>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</si>
  <si>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</si>
  <si>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</si>
  <si>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</si>
  <si>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</si>
  <si>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</si>
  <si>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</si>
  <si>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</si>
  <si>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</si>
  <si>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</si>
  <si>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</si>
  <si>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</si>
  <si>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</si>
  <si>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</si>
  <si>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</si>
  <si>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</si>
  <si>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</si>
  <si>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</si>
  <si>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</si>
  <si>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</si>
  <si>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</si>
  <si>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</si>
  <si>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</si>
  <si>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</si>
  <si>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</si>
  <si>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</si>
  <si>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</si>
  <si>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</si>
  <si>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</si>
  <si>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</si>
  <si>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</si>
  <si>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</si>
  <si>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</si>
  <si>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</si>
  <si>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</si>
  <si>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</si>
  <si>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</si>
  <si>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</si>
  <si>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</si>
  <si>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</si>
  <si>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</si>
  <si>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</si>
  <si>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</si>
  <si>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</si>
  <si>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</si>
  <si>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</si>
  <si>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</si>
  <si>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</si>
  <si>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</si>
  <si>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</si>
  <si>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</si>
  <si>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</si>
  <si>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</si>
  <si>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</si>
  <si>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</si>
  <si>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</si>
  <si>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</si>
  <si>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</si>
  <si>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</si>
  <si>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</si>
  <si>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</si>
  <si>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</si>
  <si>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</si>
  <si>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</si>
  <si>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</si>
  <si>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</si>
  <si>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</si>
  <si>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</si>
  <si>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</si>
  <si>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</si>
  <si>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</si>
  <si>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</si>
  <si>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</si>
  <si>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</si>
  <si>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</si>
  <si>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</si>
  <si>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</si>
  <si>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</si>
  <si>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</si>
  <si>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</si>
  <si>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</si>
  <si>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</si>
  <si>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</si>
  <si>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</si>
  <si>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</si>
  <si>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</si>
  <si>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</si>
  <si>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</si>
  <si>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</si>
  <si>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</si>
  <si>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</si>
  <si>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</si>
  <si>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</si>
  <si>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</si>
  <si>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</si>
  <si>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</si>
  <si>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</si>
  <si>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</si>
  <si>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</si>
  <si>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</si>
  <si>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</si>
  <si>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</si>
  <si>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</si>
  <si>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</si>
  <si>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</si>
  <si>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</si>
  <si>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</si>
  <si>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</si>
  <si>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</si>
  <si>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</si>
  <si>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</si>
  <si>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</si>
  <si>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</si>
  <si>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</si>
  <si>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</si>
  <si>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</si>
  <si>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</si>
  <si>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</si>
  <si>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</si>
  <si>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</si>
  <si>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</si>
  <si>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</si>
  <si>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</si>
  <si>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</si>
  <si>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</si>
  <si>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</si>
  <si>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</si>
  <si>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</si>
  <si>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</si>
  <si>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</si>
  <si>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</si>
  <si>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</si>
  <si>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</si>
  <si>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</si>
  <si>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</si>
  <si>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</si>
  <si>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</si>
  <si>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</si>
  <si>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</si>
  <si>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</si>
  <si>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</si>
  <si>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</si>
  <si>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</si>
  <si>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</si>
  <si>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</si>
  <si>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</si>
  <si>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</si>
  <si>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</si>
  <si>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</si>
  <si>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</si>
  <si>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</si>
  <si>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</si>
  <si>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</si>
  <si>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</si>
  <si>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</si>
  <si>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</si>
  <si>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</si>
  <si>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</si>
  <si>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</si>
  <si>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</si>
  <si>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</si>
  <si>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</si>
  <si>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</si>
  <si>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</si>
  <si>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</si>
  <si>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</si>
  <si>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</si>
  <si>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</si>
  <si>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</si>
  <si>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</si>
  <si>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</si>
  <si>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</si>
  <si>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</si>
  <si>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</si>
  <si>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</si>
  <si>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</si>
  <si>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</si>
  <si>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</si>
  <si>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</si>
  <si>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</si>
  <si>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</si>
  <si>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</si>
  <si>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</si>
  <si>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</si>
  <si>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</si>
  <si>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</si>
  <si>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</si>
  <si>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</si>
  <si>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</si>
  <si>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</si>
  <si>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</si>
  <si>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</si>
  <si>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</si>
  <si>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</si>
  <si>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</si>
  <si>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</si>
  <si>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</si>
  <si>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</si>
  <si>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</si>
  <si>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</si>
  <si>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</si>
  <si>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</si>
  <si>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</si>
  <si>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</si>
  <si>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</si>
  <si>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</si>
  <si>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</si>
  <si>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</si>
  <si>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</si>
  <si>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</si>
  <si>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</si>
  <si>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</si>
  <si>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</si>
  <si>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</si>
  <si>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</si>
  <si>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</si>
  <si>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</si>
  <si>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</si>
  <si>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</si>
  <si>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</si>
  <si>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</si>
  <si>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</si>
  <si>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</si>
  <si>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</si>
  <si>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</si>
  <si>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</si>
  <si>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</si>
  <si>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</si>
  <si>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</si>
  <si>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</si>
  <si>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</si>
  <si>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</si>
  <si>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</si>
  <si>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</si>
  <si>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</si>
  <si>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</si>
  <si>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</si>
  <si>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</si>
  <si>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</si>
  <si>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</si>
  <si>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</si>
  <si>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</si>
  <si>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</si>
  <si>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</si>
  <si>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</si>
  <si>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</si>
  <si>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</si>
  <si>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</si>
  <si>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</si>
  <si>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</si>
  <si>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</si>
  <si>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</si>
  <si>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</si>
  <si>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</si>
  <si>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</si>
  <si>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</si>
  <si>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</si>
  <si>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</si>
  <si>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</si>
  <si>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</si>
  <si>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</si>
  <si>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</si>
  <si>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</si>
  <si>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</si>
  <si>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</si>
  <si>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</si>
  <si>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</si>
  <si>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</si>
  <si>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</si>
  <si>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</si>
  <si>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</si>
  <si>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</si>
  <si>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</si>
  <si>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</si>
  <si>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</si>
  <si>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</si>
  <si>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</si>
  <si>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</si>
  <si>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</si>
  <si>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</si>
  <si>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</si>
  <si>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</si>
  <si>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</si>
  <si>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</si>
  <si>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</si>
  <si>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</si>
  <si>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</si>
  <si>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</si>
  <si>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</si>
  <si>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</si>
  <si>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</si>
  <si>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</si>
  <si>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</si>
  <si>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</si>
  <si>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</si>
  <si>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</si>
  <si>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</si>
  <si>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</si>
  <si>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</si>
  <si>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</si>
  <si>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</si>
  <si>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</si>
  <si>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</si>
  <si>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</si>
  <si>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</si>
  <si>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</si>
  <si>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</si>
  <si>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</si>
  <si>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</si>
  <si>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</si>
  <si>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</si>
  <si>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</si>
  <si>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</si>
  <si>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</si>
  <si>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</si>
  <si>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</si>
  <si>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</si>
  <si>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</si>
  <si>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</si>
  <si>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</si>
  <si>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</si>
  <si>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</si>
  <si>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</si>
  <si>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</si>
  <si>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</si>
  <si>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</si>
  <si>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</si>
  <si>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</si>
  <si>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</si>
  <si>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</si>
  <si>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</si>
  <si>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</si>
  <si>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</si>
  <si>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</si>
  <si>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</si>
  <si>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</si>
  <si>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</si>
  <si>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</si>
  <si>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</si>
  <si>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</si>
  <si>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</si>
  <si>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</si>
  <si>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</si>
  <si>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</si>
  <si>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</si>
  <si>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</si>
  <si>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</si>
  <si>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</si>
  <si>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</si>
  <si>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</si>
  <si>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</si>
  <si>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</si>
  <si>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</si>
  <si>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</si>
  <si>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</si>
  <si>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</si>
  <si>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</si>
  <si>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</si>
  <si>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</si>
  <si>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</si>
  <si>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</si>
  <si>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</si>
  <si>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</si>
  <si>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</si>
  <si>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</si>
  <si>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</si>
  <si>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</si>
  <si>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</si>
  <si>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</si>
  <si>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</si>
  <si>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</si>
  <si>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</si>
  <si>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</si>
  <si>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</si>
  <si>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</si>
  <si>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</si>
  <si>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</si>
  <si>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</si>
  <si>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</si>
  <si>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</si>
  <si>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</si>
  <si>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</si>
  <si>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</si>
  <si>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</si>
  <si>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</si>
  <si>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</si>
  <si>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</si>
  <si>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</si>
  <si>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</si>
  <si>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</si>
  <si>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</si>
  <si>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</si>
  <si>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</si>
  <si>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</si>
  <si>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</si>
  <si>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</si>
  <si>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</si>
  <si>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</si>
  <si>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</si>
  <si>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</si>
  <si>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</si>
  <si>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</si>
  <si>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</si>
  <si>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</si>
  <si>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</si>
  <si>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</si>
  <si>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</si>
  <si>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</si>
  <si>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</si>
  <si>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</si>
  <si>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</si>
  <si>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</si>
  <si>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</si>
  <si>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</si>
  <si>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</si>
  <si>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</si>
  <si>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</si>
  <si>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</si>
  <si>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</si>
  <si>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</si>
  <si>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</si>
  <si>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</si>
  <si>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</si>
  <si>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</si>
  <si>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</si>
  <si>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</si>
  <si>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</si>
  <si>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</si>
  <si>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</si>
  <si>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</si>
  <si>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</si>
  <si>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</si>
  <si>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</si>
  <si>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</si>
  <si>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</si>
  <si>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</si>
  <si>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</si>
  <si>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</si>
  <si>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</si>
  <si>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</si>
  <si>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</si>
  <si>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</si>
  <si>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</si>
  <si>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</si>
  <si>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</si>
  <si>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</si>
  <si>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</si>
  <si>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</si>
  <si>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</si>
  <si>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</si>
  <si>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</si>
  <si>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</si>
  <si>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</si>
  <si>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</si>
  <si>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</si>
  <si>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</si>
  <si>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</si>
  <si>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</si>
  <si>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</si>
  <si>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</si>
  <si>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</si>
  <si>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</si>
  <si>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</si>
  <si>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</si>
  <si>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</si>
  <si>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</si>
  <si>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</si>
  <si>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</si>
  <si>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</si>
  <si>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</si>
  <si>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</si>
  <si>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</si>
  <si>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</si>
  <si>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</si>
  <si>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</si>
  <si>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</si>
  <si>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</si>
  <si>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</si>
  <si>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</si>
  <si>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</si>
  <si>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</si>
  <si>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</si>
  <si>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</si>
  <si>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</si>
  <si>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</si>
  <si>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</si>
  <si>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</si>
  <si>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</si>
  <si>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</si>
  <si>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</si>
  <si>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</si>
  <si>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</si>
  <si>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</si>
  <si>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</si>
  <si>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</si>
  <si>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</si>
  <si>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</si>
  <si>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</si>
  <si>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</si>
  <si>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</si>
  <si>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</si>
  <si>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</si>
  <si>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</si>
  <si>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</si>
  <si>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</si>
  <si>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</si>
  <si>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</si>
  <si>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</si>
  <si>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</si>
  <si>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</si>
  <si>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</si>
  <si>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</si>
  <si>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</si>
  <si>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</si>
  <si>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</si>
  <si>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</si>
  <si>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</si>
  <si>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</si>
  <si>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</si>
  <si>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</si>
  <si>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</si>
  <si>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</si>
  <si>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</si>
  <si>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</si>
  <si>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</si>
  <si>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</si>
  <si>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</si>
  <si>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</si>
  <si>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</si>
  <si>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</si>
  <si>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</si>
  <si>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</si>
  <si>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</si>
  <si>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</si>
  <si>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</si>
  <si>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</si>
  <si>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</si>
  <si>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</si>
  <si>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</si>
  <si>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</si>
  <si>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</si>
  <si>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</si>
  <si>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</si>
  <si>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</si>
  <si>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</si>
  <si>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</si>
  <si>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</si>
  <si>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</si>
  <si>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</si>
  <si>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</si>
  <si>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</si>
  <si>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</si>
  <si>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</si>
  <si>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</si>
  <si>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</si>
  <si>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</si>
  <si>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</si>
  <si>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</si>
  <si>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</si>
  <si>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</si>
  <si>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</si>
  <si>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</si>
  <si>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</si>
  <si>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</si>
  <si>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</si>
  <si>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</si>
  <si>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</si>
  <si>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</si>
  <si>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</si>
  <si>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</si>
  <si>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</si>
  <si>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</si>
  <si>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</si>
  <si>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</si>
  <si>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</si>
  <si>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</si>
  <si>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</si>
  <si>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</si>
  <si>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</si>
  <si>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</si>
  <si>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</si>
  <si>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</si>
  <si>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</si>
  <si>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</si>
  <si>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</si>
  <si>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</si>
  <si>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</si>
  <si>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</si>
  <si>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</si>
  <si>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</si>
  <si>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</si>
  <si>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</si>
  <si>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</si>
  <si>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</si>
  <si>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</si>
  <si>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</si>
  <si>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</si>
  <si>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</si>
  <si>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</si>
  <si>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</si>
  <si>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</si>
  <si>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</si>
  <si>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</si>
  <si>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</si>
  <si>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</si>
  <si>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</si>
  <si>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</si>
  <si>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</si>
  <si>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</si>
  <si>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</si>
  <si>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</si>
  <si>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</si>
  <si>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</si>
  <si>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</si>
  <si>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</si>
  <si>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</si>
  <si>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</si>
  <si>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</si>
  <si>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</si>
  <si>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</si>
  <si>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</si>
  <si>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</si>
  <si>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</si>
  <si>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</si>
  <si>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</si>
  <si>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</si>
  <si>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</si>
  <si>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</si>
  <si>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</si>
  <si>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</si>
  <si>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</si>
  <si>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</si>
  <si>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</si>
  <si>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</si>
  <si>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</si>
  <si>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</si>
  <si>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</si>
  <si>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</si>
  <si>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</si>
  <si>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</si>
  <si>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</si>
  <si>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</si>
  <si>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</si>
  <si>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</si>
  <si>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</si>
  <si>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</si>
  <si>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</si>
  <si>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</si>
  <si>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</si>
  <si>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</si>
  <si>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</si>
  <si>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</si>
  <si>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</si>
  <si>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</si>
  <si>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</si>
  <si>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</si>
  <si>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</si>
  <si>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</si>
  <si>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</si>
  <si>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</si>
  <si>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</si>
  <si>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</si>
  <si>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</si>
  <si>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</si>
  <si>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</si>
  <si>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</si>
  <si>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</si>
  <si>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</si>
  <si>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</si>
  <si>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</si>
  <si>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</si>
  <si>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</si>
  <si>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</si>
  <si>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</si>
  <si>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</si>
  <si>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</si>
  <si>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</si>
  <si>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</si>
  <si>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</si>
  <si>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</si>
  <si>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</si>
  <si>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</si>
  <si>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</si>
  <si>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</si>
  <si>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</si>
  <si>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</si>
  <si>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</si>
  <si>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</si>
  <si>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</si>
  <si>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</si>
  <si>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</si>
  <si>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</si>
  <si>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</si>
  <si>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</si>
  <si>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</si>
  <si>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</si>
  <si>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</si>
  <si>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</si>
  <si>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</si>
  <si>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</si>
  <si>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</si>
  <si>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</si>
  <si>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</si>
  <si>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</si>
  <si>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</si>
  <si>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</si>
  <si>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</si>
  <si>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</si>
  <si>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</si>
  <si>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</si>
  <si>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</si>
  <si>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</si>
  <si>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</si>
  <si>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</si>
  <si>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</si>
  <si>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</si>
  <si>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</si>
  <si>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</si>
  <si>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</si>
  <si>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</si>
  <si>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</si>
  <si>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</si>
  <si>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</si>
  <si>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</si>
  <si>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</si>
  <si>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</si>
  <si>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</si>
  <si>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</si>
  <si>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</si>
  <si>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</si>
  <si>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</si>
  <si>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</si>
  <si>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</si>
  <si>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</si>
  <si>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</si>
  <si>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</si>
  <si>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</si>
  <si>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</si>
  <si>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</si>
  <si>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</si>
  <si>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</si>
  <si>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</si>
  <si>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</si>
  <si>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</si>
  <si>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</si>
  <si>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</si>
  <si>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</si>
  <si>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</si>
  <si>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</si>
  <si>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</si>
  <si>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</si>
  <si>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</si>
  <si>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</si>
  <si>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</si>
  <si>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</si>
  <si>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</si>
  <si>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</si>
  <si>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</si>
  <si>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</si>
  <si>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</si>
  <si>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</si>
  <si>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</si>
  <si>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</si>
  <si>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</si>
  <si>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</si>
  <si>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</si>
  <si>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</si>
  <si>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</si>
  <si>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</si>
  <si>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</si>
  <si>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</si>
  <si>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</si>
  <si>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</si>
  <si>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</si>
  <si>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</si>
  <si>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</si>
  <si>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</si>
  <si>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</si>
  <si>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</si>
  <si>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</si>
  <si>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</si>
  <si>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</si>
  <si>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</si>
  <si>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</si>
  <si>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</si>
  <si>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</si>
  <si>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</si>
  <si>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</si>
  <si>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</si>
  <si>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</si>
  <si>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</si>
  <si>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</si>
  <si>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</si>
  <si>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</si>
  <si>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</si>
  <si>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</si>
  <si>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</si>
  <si>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</si>
  <si>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</si>
  <si>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</si>
  <si>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</si>
  <si>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</si>
  <si>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</si>
  <si>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</si>
  <si>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</si>
  <si>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</si>
  <si>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</si>
  <si>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</si>
  <si>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</si>
  <si>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</si>
  <si>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</si>
  <si>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</si>
  <si>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</si>
  <si>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</si>
  <si>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</si>
  <si>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</si>
  <si>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</si>
  <si>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</si>
  <si>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</si>
  <si>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</si>
  <si>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</si>
  <si>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</si>
  <si>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</si>
  <si>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</si>
  <si>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</si>
  <si>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</si>
  <si>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</si>
  <si>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</si>
  <si>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</si>
  <si>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</si>
  <si>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</si>
  <si>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</si>
  <si>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</si>
  <si>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</si>
  <si>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</si>
  <si>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</si>
  <si>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</si>
  <si>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</si>
  <si>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</si>
  <si>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</si>
  <si>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</si>
  <si>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</si>
  <si>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</si>
  <si>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</si>
  <si>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</si>
  <si>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</si>
  <si>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</si>
  <si>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</si>
  <si>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</si>
  <si>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</si>
  <si>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</si>
  <si>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</si>
  <si>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</si>
  <si>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</si>
  <si>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</si>
  <si>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</si>
  <si>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</si>
  <si>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</si>
  <si>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</si>
  <si>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</si>
  <si>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</si>
  <si>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</si>
  <si>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</si>
  <si>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</si>
  <si>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</si>
  <si>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</si>
  <si>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</si>
  <si>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</si>
  <si>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</si>
  <si>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</si>
  <si>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</si>
  <si>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</si>
  <si>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</si>
  <si>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</si>
  <si>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</si>
  <si>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</si>
  <si>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</si>
  <si>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</si>
  <si>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</si>
  <si>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</si>
  <si>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</si>
  <si>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</si>
  <si>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</si>
  <si>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</si>
  <si>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</si>
  <si>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</si>
  <si>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</si>
  <si>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</si>
  <si>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</si>
  <si>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</si>
  <si>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</si>
  <si>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</si>
  <si>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</si>
  <si>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</si>
  <si>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</si>
  <si>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</si>
  <si>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</si>
  <si>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</si>
  <si>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</si>
  <si>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</si>
  <si>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</si>
  <si>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</si>
  <si>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</si>
  <si>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</si>
  <si>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</si>
  <si>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</si>
  <si>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</si>
  <si>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</si>
  <si>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</si>
  <si>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</si>
  <si>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</si>
  <si>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</si>
  <si>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</si>
  <si>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</si>
  <si>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</si>
  <si>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</si>
  <si>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</si>
  <si>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</si>
  <si>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</si>
  <si>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</si>
  <si>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</si>
  <si>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</si>
  <si>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</si>
  <si>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</si>
  <si>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</si>
  <si>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</si>
  <si>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</si>
  <si>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</si>
  <si>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</si>
  <si>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</si>
  <si>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</si>
  <si>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</si>
  <si>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</si>
  <si>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</si>
  <si>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</si>
  <si>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</si>
  <si>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</si>
  <si>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</si>
  <si>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</si>
  <si>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</si>
  <si>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</si>
  <si>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</si>
  <si>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</si>
  <si>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</si>
  <si>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</si>
  <si>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</si>
  <si>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</si>
  <si>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</si>
  <si>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</si>
  <si>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</si>
  <si>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</si>
  <si>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</si>
  <si>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</si>
  <si>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</si>
  <si>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</si>
  <si>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</si>
  <si>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</si>
  <si>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</si>
  <si>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</si>
  <si>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</si>
  <si>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</si>
  <si>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</si>
  <si>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</si>
  <si>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</si>
  <si>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</si>
  <si>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</si>
  <si>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</si>
  <si>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</si>
  <si>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</si>
  <si>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</si>
  <si>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</si>
  <si>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</si>
  <si>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</si>
  <si>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</si>
  <si>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</si>
  <si>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</si>
  <si>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</si>
  <si>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</si>
  <si>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</si>
  <si>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</si>
  <si>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</si>
  <si>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</si>
  <si>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</si>
  <si>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</si>
  <si>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</si>
  <si>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</si>
  <si>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</si>
  <si>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</si>
  <si>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</si>
  <si>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</si>
  <si>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</si>
  <si>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</si>
  <si>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</si>
  <si>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</si>
  <si>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</si>
  <si>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</si>
  <si>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</si>
  <si>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</si>
  <si>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</si>
  <si>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</si>
  <si>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</si>
  <si>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</si>
  <si>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</si>
  <si>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</si>
  <si>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</si>
  <si>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</si>
  <si>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</si>
  <si>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</si>
  <si>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</si>
  <si>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</si>
  <si>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</si>
  <si>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</si>
  <si>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</si>
  <si>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</si>
  <si>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</si>
  <si>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</si>
  <si>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</si>
  <si>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</si>
  <si>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</si>
  <si>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</si>
  <si>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</si>
  <si>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</si>
  <si>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</si>
  <si>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</si>
  <si>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</si>
  <si>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</si>
  <si>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</si>
  <si>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</si>
  <si>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</si>
  <si>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</si>
  <si>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</si>
  <si>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</si>
  <si>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</si>
  <si>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</si>
  <si>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</si>
  <si>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</si>
  <si>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</si>
  <si>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</si>
  <si>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</si>
  <si>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</si>
  <si>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</si>
  <si>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</si>
  <si>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</si>
  <si>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</si>
  <si>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</si>
  <si>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</si>
  <si>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</si>
  <si>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</si>
  <si>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</si>
  <si>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</si>
  <si>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</si>
  <si>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</si>
  <si>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</si>
  <si>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</si>
  <si>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</si>
  <si>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</si>
  <si>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</si>
  <si>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</si>
  <si>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</si>
  <si>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</si>
  <si>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</si>
  <si>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</si>
  <si>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</si>
  <si>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</si>
  <si>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</si>
  <si>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</si>
  <si>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</si>
  <si>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</si>
  <si>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</si>
  <si>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</si>
  <si>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</si>
  <si>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</si>
  <si>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</si>
  <si>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</si>
  <si>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</si>
  <si>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</si>
  <si>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</si>
  <si>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</si>
  <si>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</si>
  <si>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</si>
  <si>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</si>
  <si>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</si>
  <si>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</si>
  <si>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</si>
  <si>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</si>
  <si>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</si>
  <si>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</si>
  <si>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</si>
  <si>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</si>
  <si>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</si>
  <si>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</si>
  <si>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</si>
  <si>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</si>
  <si>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</si>
  <si>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</si>
  <si>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</si>
  <si>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</si>
  <si>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</si>
  <si>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</si>
  <si>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</si>
  <si>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</si>
  <si>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</si>
  <si>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</si>
  <si>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</si>
  <si>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</si>
  <si>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</si>
  <si>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</si>
  <si>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</si>
  <si>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</si>
  <si>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</si>
  <si>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</si>
  <si>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</si>
  <si>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</si>
  <si>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</si>
  <si>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</si>
  <si>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</si>
  <si>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</si>
  <si>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</si>
  <si>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</si>
  <si>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</si>
  <si>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</si>
  <si>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</si>
  <si>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</si>
  <si>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</si>
  <si>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</si>
  <si>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</si>
  <si>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</si>
  <si>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</si>
  <si>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</si>
  <si>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</si>
  <si>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</si>
  <si>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</si>
  <si>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</si>
  <si>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</si>
  <si>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</si>
  <si>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</si>
  <si>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</si>
  <si>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</si>
  <si>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</si>
  <si>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</si>
  <si>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</si>
  <si>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</si>
  <si>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</si>
  <si>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</si>
  <si>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</si>
  <si>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</si>
  <si>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</si>
  <si>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</si>
  <si>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</si>
  <si>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</si>
  <si>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</si>
  <si>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</si>
  <si>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</si>
  <si>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</si>
  <si>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</si>
  <si>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</si>
  <si>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</si>
  <si>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</si>
  <si>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</si>
  <si>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</si>
  <si>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</si>
  <si>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</si>
  <si>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</si>
  <si>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</si>
  <si>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</si>
  <si>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</si>
  <si>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</si>
  <si>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</si>
  <si>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</si>
  <si>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</si>
  <si>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</si>
  <si>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</si>
  <si>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</si>
  <si>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</si>
  <si>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</si>
  <si>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</si>
  <si>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</si>
  <si>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</si>
  <si>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</si>
  <si>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</si>
  <si>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</si>
  <si>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</si>
  <si>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</si>
  <si>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</si>
  <si>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</si>
  <si>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</si>
  <si>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</si>
  <si>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</si>
  <si>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</si>
  <si>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</si>
  <si>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</si>
  <si>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</si>
  <si>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</si>
  <si>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</si>
  <si>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</si>
  <si>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</si>
  <si>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</si>
  <si>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</si>
  <si>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</si>
  <si>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</si>
  <si>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</si>
  <si>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</si>
  <si>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</si>
  <si>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</si>
  <si>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</si>
  <si>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</si>
  <si>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</si>
  <si>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</si>
  <si>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</si>
  <si>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</si>
  <si>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</si>
  <si>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</si>
  <si>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</si>
  <si>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</si>
  <si>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</si>
  <si>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</si>
  <si>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</si>
  <si>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</si>
  <si>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</si>
  <si>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</si>
  <si>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</si>
  <si>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</si>
  <si>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</si>
  <si>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</si>
  <si>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</si>
  <si>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</si>
  <si>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</si>
  <si>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</si>
  <si>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</si>
  <si>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</si>
  <si>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</si>
  <si>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</si>
  <si>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</si>
  <si>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</si>
  <si>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</si>
  <si>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</si>
  <si>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</si>
  <si>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</si>
  <si>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</si>
  <si>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</si>
  <si>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</si>
  <si>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</si>
  <si>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</si>
  <si>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</si>
  <si>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</si>
  <si>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</si>
  <si>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</si>
  <si>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</si>
  <si>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</si>
  <si>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</si>
  <si>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</si>
  <si>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</si>
  <si>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</si>
  <si>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</si>
  <si>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</si>
  <si>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</si>
  <si>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</si>
  <si>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</si>
  <si>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</si>
  <si>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</si>
  <si>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</si>
  <si>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</si>
  <si>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</si>
  <si>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</si>
  <si>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</si>
  <si>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</si>
  <si>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</si>
  <si>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</si>
  <si>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</si>
  <si>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</si>
  <si>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</si>
  <si>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</si>
  <si>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</si>
  <si>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</si>
  <si>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</si>
  <si>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</si>
  <si>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</si>
  <si>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</si>
  <si>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</si>
  <si>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</si>
  <si>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</si>
  <si>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</si>
  <si>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</si>
  <si>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</si>
  <si>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</si>
  <si>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</si>
  <si>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</si>
  <si>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</si>
  <si>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</si>
  <si>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</si>
  <si>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</si>
  <si>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</si>
  <si>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</si>
  <si>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</si>
  <si>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</si>
  <si>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</si>
  <si>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</si>
  <si>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</si>
  <si>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</si>
  <si>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</si>
  <si>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</si>
  <si>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</si>
  <si>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</si>
  <si>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</si>
  <si>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</si>
  <si>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</si>
  <si>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</si>
  <si>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</si>
  <si>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</si>
  <si>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</si>
  <si>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</si>
  <si>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</si>
  <si>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</si>
  <si>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</si>
  <si>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</si>
  <si>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</si>
  <si>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</si>
  <si>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</si>
  <si>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</si>
  <si>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</si>
  <si>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</si>
  <si>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</si>
  <si>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</si>
  <si>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</si>
  <si>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</si>
  <si>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</si>
  <si>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</si>
  <si>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</si>
  <si>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</si>
  <si>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</si>
  <si>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</si>
  <si>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</si>
  <si>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</si>
  <si>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</si>
  <si>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</si>
  <si>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</si>
  <si>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</si>
  <si>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</si>
  <si>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</si>
  <si>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</si>
  <si>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</si>
  <si>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</si>
  <si>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</si>
  <si>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</si>
  <si>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</si>
  <si>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</si>
  <si>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</si>
  <si>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</si>
  <si>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</si>
  <si>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</si>
  <si>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</si>
  <si>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</si>
  <si>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</si>
  <si>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</si>
  <si>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</si>
  <si>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</si>
  <si>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</si>
  <si>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</si>
  <si>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</si>
  <si>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</si>
  <si>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</si>
  <si>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</si>
  <si>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</si>
  <si>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</si>
  <si>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</si>
  <si>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</si>
  <si>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</si>
  <si>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</si>
  <si>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</si>
  <si>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</si>
  <si>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</si>
  <si>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</si>
  <si>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</si>
  <si>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</si>
  <si>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</si>
  <si>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</si>
  <si>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</si>
  <si>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</si>
  <si>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</si>
  <si>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</si>
  <si>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</si>
  <si>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</si>
  <si>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</si>
  <si>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</si>
  <si>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</si>
  <si>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</si>
  <si>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</si>
  <si>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</si>
  <si>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</si>
  <si>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</si>
  <si>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</si>
  <si>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</si>
  <si>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</si>
  <si>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</si>
  <si>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</si>
  <si>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</si>
  <si>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</si>
  <si>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</si>
  <si>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</si>
  <si>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</si>
  <si>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</si>
  <si>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</si>
  <si>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</si>
  <si>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</si>
  <si>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</si>
  <si>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</si>
  <si>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</si>
  <si>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</si>
  <si>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</si>
  <si>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</si>
  <si>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</si>
  <si>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</si>
  <si>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</si>
  <si>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</si>
  <si>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</si>
  <si>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</si>
  <si>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</si>
  <si>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</si>
  <si>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</si>
  <si>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</si>
  <si>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</si>
  <si>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</si>
  <si>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</si>
  <si>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</si>
  <si>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</si>
  <si>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</si>
  <si>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</si>
  <si>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</si>
  <si>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</si>
  <si>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</si>
  <si>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</si>
  <si>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</si>
  <si>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</si>
  <si>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</si>
  <si>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</si>
  <si>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</si>
  <si>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</si>
  <si>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</si>
  <si>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</si>
  <si>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</si>
  <si>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</si>
  <si>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</si>
  <si>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</si>
  <si>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</si>
  <si>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</si>
  <si>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</si>
  <si>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</si>
  <si>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</si>
  <si>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</si>
  <si>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</si>
  <si>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</si>
  <si>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</si>
  <si>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</si>
  <si>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</si>
  <si>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</si>
  <si>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</si>
  <si>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</si>
  <si>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</si>
  <si>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</si>
  <si>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</si>
  <si>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</si>
  <si>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</si>
  <si>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</si>
  <si>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</si>
  <si>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</si>
  <si>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</si>
  <si>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</si>
  <si>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</si>
  <si>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</si>
  <si>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</si>
  <si>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</si>
  <si>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</si>
  <si>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</si>
  <si>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</si>
  <si>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</si>
  <si>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</si>
  <si>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</si>
  <si>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</si>
  <si>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</si>
  <si>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</si>
  <si>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</si>
  <si>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</si>
  <si>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</si>
  <si>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</si>
  <si>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</si>
  <si>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</si>
  <si>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</si>
  <si>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</si>
  <si>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</si>
  <si>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</si>
  <si>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</si>
  <si>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</si>
  <si>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</si>
  <si>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</si>
  <si>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</si>
  <si>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</si>
  <si>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</si>
  <si>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</si>
  <si>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</si>
  <si>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</si>
  <si>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</si>
  <si>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</si>
  <si>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</si>
  <si>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</si>
  <si>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</si>
  <si>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</si>
  <si>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</si>
  <si>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</si>
  <si>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</si>
  <si>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</si>
  <si>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</si>
  <si>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</si>
  <si>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</si>
  <si>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</si>
  <si>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</si>
  <si>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</si>
  <si>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</si>
  <si>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</si>
  <si>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</si>
  <si>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</si>
  <si>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</si>
  <si>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</si>
  <si>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</si>
  <si>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</si>
  <si>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</si>
  <si>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</si>
  <si>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</si>
  <si>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</si>
  <si>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</si>
  <si>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</si>
  <si>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</si>
  <si>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</si>
  <si>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</si>
  <si>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</si>
  <si>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</si>
  <si>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</si>
  <si>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</si>
  <si>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</si>
  <si>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</si>
  <si>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</si>
  <si>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</si>
  <si>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</si>
  <si>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</si>
  <si>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</si>
  <si>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</si>
  <si>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</si>
  <si>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</si>
  <si>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</si>
  <si>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</si>
  <si>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</si>
  <si>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</si>
  <si>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</si>
  <si>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</si>
  <si>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</si>
  <si>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</si>
  <si>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</si>
  <si>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</si>
  <si>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</si>
  <si>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</si>
  <si>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</si>
  <si>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</si>
  <si>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</si>
  <si>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</si>
  <si>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</si>
  <si>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</si>
  <si>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</si>
  <si>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</si>
  <si>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</si>
  <si>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</si>
  <si>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</si>
  <si>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</si>
  <si>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</si>
  <si>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</si>
  <si>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</si>
  <si>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</si>
  <si>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</si>
  <si>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</si>
  <si>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</si>
  <si>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</si>
  <si>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</si>
  <si>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</si>
  <si>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</si>
  <si>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</si>
  <si>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</si>
  <si>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</si>
  <si>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</si>
  <si>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</si>
  <si>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</si>
  <si>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</si>
  <si>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</si>
  <si>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</si>
  <si>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</si>
  <si>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</si>
  <si>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</si>
  <si>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</si>
  <si>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</si>
  <si>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</si>
  <si>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</si>
  <si>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</si>
  <si>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</si>
  <si>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</si>
  <si>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</si>
  <si>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</si>
  <si>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</si>
  <si>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</si>
  <si>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</si>
  <si>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</si>
  <si>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</si>
  <si>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</si>
  <si>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</si>
  <si>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</si>
  <si>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</si>
  <si>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</si>
  <si>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</si>
  <si>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</si>
  <si>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</si>
  <si>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</si>
  <si>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</si>
  <si>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</si>
  <si>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</si>
  <si>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</si>
  <si>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</si>
  <si>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</si>
  <si>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</si>
  <si>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</si>
  <si>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</si>
  <si>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</si>
  <si>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</si>
  <si>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</si>
  <si>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</si>
  <si>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</si>
  <si>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</si>
  <si>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</si>
  <si>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</si>
  <si>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</si>
  <si>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</si>
  <si>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</si>
  <si>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</si>
  <si>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</si>
  <si>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</si>
  <si>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</si>
  <si>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</si>
  <si>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</si>
  <si>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</si>
  <si>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</si>
  <si>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</si>
  <si>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</si>
  <si>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</si>
  <si>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</si>
  <si>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</si>
  <si>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</si>
  <si>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</si>
  <si>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</si>
  <si>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</si>
  <si>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</si>
  <si>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</si>
  <si>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</si>
  <si>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</si>
  <si>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</si>
  <si>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</si>
  <si>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</si>
  <si>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</si>
  <si>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</si>
  <si>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</si>
  <si>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</si>
  <si>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</si>
  <si>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</si>
  <si>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</si>
  <si>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</si>
  <si>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</si>
  <si>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</si>
  <si>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</si>
  <si>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</si>
  <si>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</si>
  <si>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</si>
  <si>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</si>
  <si>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</si>
  <si>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</si>
  <si>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</si>
  <si>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</si>
  <si>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</si>
  <si>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</si>
  <si>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</si>
  <si>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</si>
  <si>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</si>
  <si>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</si>
  <si>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</si>
  <si>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</si>
  <si>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</si>
  <si>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</si>
  <si>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</si>
  <si>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</si>
  <si>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</si>
  <si>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</si>
  <si>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</si>
  <si>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</si>
  <si>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</si>
  <si>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</si>
  <si>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</si>
  <si>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</si>
  <si>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</si>
  <si>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</si>
  <si>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</si>
  <si>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</si>
  <si>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</si>
  <si>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</si>
  <si>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</si>
  <si>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</si>
  <si>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</si>
  <si>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</si>
  <si>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</si>
  <si>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</si>
  <si>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</si>
  <si>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</si>
  <si>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</si>
  <si>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</si>
  <si>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</si>
  <si>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</si>
  <si>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</si>
  <si>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</si>
  <si>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</si>
  <si>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</si>
  <si>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</si>
  <si>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</si>
  <si>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</si>
  <si>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</si>
  <si>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</si>
  <si>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</si>
  <si>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</si>
  <si>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</si>
  <si>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</si>
  <si>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</si>
  <si>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</si>
  <si>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</si>
  <si>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</si>
  <si>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</si>
  <si>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</si>
  <si>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</si>
  <si>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</si>
  <si>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</si>
  <si>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</si>
  <si>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</si>
  <si>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</si>
  <si>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</si>
  <si>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</si>
  <si>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</si>
  <si>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</si>
  <si>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</si>
  <si>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</si>
  <si>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</si>
  <si>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</si>
  <si>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</si>
  <si>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</si>
  <si>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</si>
  <si>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</si>
  <si>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</si>
  <si>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</si>
  <si>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</si>
  <si>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</si>
  <si>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</si>
  <si>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</si>
  <si>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</si>
  <si>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</si>
  <si>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</si>
  <si>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</si>
  <si>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</si>
  <si>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</si>
  <si>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</si>
  <si>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</si>
  <si>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</si>
  <si>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</si>
  <si>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</si>
  <si>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</si>
  <si>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</si>
  <si>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</si>
  <si>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</si>
  <si>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</si>
  <si>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</si>
  <si>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</si>
  <si>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</si>
  <si>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</si>
  <si>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</si>
  <si>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</si>
  <si>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</si>
  <si>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</si>
  <si>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</si>
  <si>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</si>
  <si>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</si>
  <si>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</si>
  <si>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</si>
  <si>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</si>
  <si>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</si>
  <si>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</si>
  <si>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</si>
  <si>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</si>
  <si>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</si>
  <si>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</si>
  <si>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</si>
  <si>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</si>
  <si>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</si>
  <si>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</si>
  <si>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</si>
  <si>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</si>
  <si>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</si>
  <si>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</si>
  <si>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</si>
  <si>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</si>
  <si>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</si>
  <si>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</si>
  <si>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</si>
  <si>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</si>
  <si>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</si>
  <si>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</si>
  <si>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</si>
  <si>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</si>
  <si>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</si>
  <si>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</si>
  <si>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</si>
  <si>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</si>
  <si>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</si>
  <si>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</si>
  <si>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</si>
  <si>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</si>
  <si>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</si>
  <si>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</si>
  <si>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</si>
  <si>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</si>
  <si>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</si>
  <si>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</si>
  <si>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</si>
  <si>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</si>
  <si>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</si>
  <si>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</si>
  <si>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</si>
  <si>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</si>
  <si>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</si>
  <si>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</si>
  <si>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</si>
  <si>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</si>
  <si>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</si>
  <si>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</si>
  <si>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</si>
  <si>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</si>
  <si>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</si>
  <si>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</si>
  <si>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</si>
  <si>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</si>
  <si>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</si>
  <si>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</si>
  <si>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</si>
  <si>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</si>
  <si>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</si>
  <si>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</si>
  <si>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</si>
  <si>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</si>
  <si>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</si>
  <si>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</si>
  <si>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</si>
  <si>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</si>
  <si>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</si>
  <si>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</si>
  <si>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</si>
  <si>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</si>
  <si>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</si>
  <si>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</si>
  <si>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</si>
  <si>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</si>
  <si>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</si>
  <si>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</si>
  <si>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</si>
  <si>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</si>
  <si>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</si>
  <si>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</si>
  <si>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</si>
  <si>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</si>
  <si>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</si>
  <si>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</si>
  <si>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</si>
  <si>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</si>
  <si>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</si>
  <si>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</si>
  <si>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</si>
  <si>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</si>
  <si>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</si>
  <si>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</si>
  <si>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</si>
  <si>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</si>
  <si>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</si>
  <si>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</si>
  <si>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</si>
  <si>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</si>
  <si>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</si>
  <si>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</si>
  <si>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</si>
  <si>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</si>
  <si>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</si>
  <si>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</si>
  <si>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</si>
  <si>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</si>
  <si>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</si>
  <si>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</si>
  <si>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</si>
  <si>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</si>
  <si>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</si>
  <si>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</si>
  <si>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</si>
  <si>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</si>
  <si>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</si>
  <si>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</si>
  <si>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</si>
  <si>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</si>
  <si>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</si>
  <si>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</si>
  <si>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</si>
  <si>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</si>
  <si>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</si>
  <si>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</si>
  <si>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</si>
  <si>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</si>
  <si>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</si>
  <si>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</si>
  <si>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</si>
  <si>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</si>
  <si>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</si>
  <si>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</si>
  <si>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</si>
  <si>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</si>
  <si>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</si>
  <si>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</si>
  <si>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</si>
  <si>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</si>
  <si>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</si>
  <si>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</si>
  <si>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</si>
  <si>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</si>
  <si>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</si>
  <si>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</si>
  <si>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</si>
  <si>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</si>
  <si>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</si>
  <si>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</si>
  <si>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</si>
  <si>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</si>
  <si>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</si>
  <si>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</si>
  <si>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</si>
  <si>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</si>
  <si>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</si>
  <si>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</si>
  <si>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</si>
  <si>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</si>
  <si>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</si>
  <si>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</si>
  <si>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</si>
  <si>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</si>
  <si>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</si>
  <si>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</si>
  <si>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</si>
  <si>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</si>
  <si>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</si>
  <si>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</si>
  <si>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</si>
  <si>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</si>
  <si>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</si>
  <si>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</si>
  <si>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</si>
  <si>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</si>
  <si>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</si>
  <si>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</si>
  <si>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</si>
  <si>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</si>
  <si>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</si>
  <si>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</si>
  <si>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</si>
  <si>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</si>
  <si>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</si>
  <si>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</si>
  <si>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</si>
  <si>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</si>
  <si>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</si>
  <si>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</si>
  <si>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</si>
  <si>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</si>
  <si>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</si>
  <si>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</si>
  <si>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</si>
  <si>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</si>
  <si>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</si>
  <si>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</si>
  <si>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</si>
  <si>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</si>
  <si>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</si>
  <si>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</si>
  <si>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</si>
  <si>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</si>
  <si>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</si>
  <si>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</si>
  <si>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</si>
  <si>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</si>
  <si>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</si>
  <si>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</si>
  <si>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</si>
  <si>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</si>
  <si>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</si>
  <si>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</si>
  <si>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</si>
  <si>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</si>
  <si>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</si>
  <si>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</si>
  <si>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</si>
  <si>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</si>
  <si>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</si>
  <si>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</si>
  <si>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</si>
  <si>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</si>
  <si>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</si>
  <si>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</si>
  <si>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</si>
  <si>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</si>
  <si>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</si>
  <si>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</si>
  <si>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</si>
  <si>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</si>
  <si>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</si>
  <si>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</si>
  <si>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</si>
  <si>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</si>
  <si>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</si>
  <si>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</si>
  <si>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</si>
  <si>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</si>
  <si>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</si>
  <si>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</si>
  <si>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</si>
  <si>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</si>
  <si>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</si>
  <si>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</si>
  <si>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</si>
  <si>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</si>
  <si>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</si>
  <si>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</si>
  <si>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</si>
  <si>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</si>
  <si>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</si>
  <si>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</si>
  <si>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</si>
  <si>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</si>
  <si>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</si>
  <si>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</si>
  <si>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</si>
  <si>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</si>
  <si>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</si>
  <si>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</si>
  <si>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</si>
  <si>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</si>
  <si>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</si>
  <si>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</si>
  <si>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</si>
  <si>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</si>
  <si>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</si>
  <si>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</si>
  <si>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</si>
  <si>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</si>
  <si>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</si>
  <si>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</si>
  <si>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</si>
  <si>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</si>
  <si>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</si>
  <si>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</si>
  <si>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</si>
  <si>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</si>
  <si>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</si>
  <si>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</si>
  <si>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</si>
  <si>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</si>
  <si>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</si>
  <si>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</si>
  <si>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</si>
  <si>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</si>
  <si>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</si>
  <si>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</si>
  <si>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</si>
  <si>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</si>
  <si>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</si>
  <si>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</si>
  <si>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</si>
  <si>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</si>
  <si>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</si>
  <si>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</si>
  <si>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</si>
  <si>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</si>
  <si>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</si>
  <si>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</si>
  <si>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</si>
  <si>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</si>
  <si>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</si>
  <si>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</si>
  <si>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</si>
  <si>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</si>
  <si>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</si>
  <si>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</si>
  <si>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</si>
  <si>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</si>
  <si>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</si>
  <si>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</si>
  <si>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</si>
  <si>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</si>
  <si>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</si>
  <si>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</si>
  <si>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</si>
  <si>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</si>
  <si>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</si>
  <si>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</si>
  <si>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</si>
  <si>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</si>
  <si>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</si>
  <si>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</si>
  <si>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</si>
  <si>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</si>
  <si>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</si>
  <si>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</si>
  <si>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</si>
  <si>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</si>
  <si>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</si>
  <si>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</si>
  <si>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</si>
  <si>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</si>
  <si>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</si>
  <si>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</si>
  <si>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</si>
  <si>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</si>
  <si>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</si>
  <si>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</si>
  <si>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</si>
  <si>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</si>
  <si>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</si>
  <si>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</si>
  <si>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</si>
  <si>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</si>
  <si>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</si>
  <si>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</si>
  <si>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</si>
  <si>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</si>
  <si>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</si>
  <si>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</si>
  <si>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</si>
  <si>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</si>
  <si>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</si>
  <si>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</si>
  <si>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</si>
  <si>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</si>
  <si>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</si>
  <si>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</si>
  <si>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</si>
  <si>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</si>
  <si>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</si>
  <si>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</si>
  <si>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</si>
  <si>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</si>
  <si>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</si>
  <si>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</si>
  <si>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</si>
  <si>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</si>
  <si>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</si>
  <si>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</si>
  <si>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</si>
  <si>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</si>
  <si>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</si>
  <si>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</si>
  <si>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</si>
  <si>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</si>
  <si>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</si>
  <si>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</si>
  <si>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</si>
  <si>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</si>
  <si>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</si>
  <si>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</si>
  <si>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</si>
  <si>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</si>
  <si>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</si>
  <si>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</si>
  <si>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</si>
  <si>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</si>
  <si>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</si>
  <si>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</si>
  <si>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</si>
  <si>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</si>
  <si>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</si>
  <si>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</si>
  <si>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</si>
  <si>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</si>
  <si>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</si>
  <si>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</si>
  <si>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</si>
  <si>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</si>
  <si>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</si>
  <si>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</si>
  <si>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</si>
  <si>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</si>
  <si>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</si>
  <si>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</si>
  <si>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</si>
  <si>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</si>
  <si>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</si>
  <si>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</si>
  <si>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</si>
  <si>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</si>
  <si>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</si>
  <si>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</si>
  <si>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</si>
  <si>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</si>
  <si>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</si>
  <si>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</si>
  <si>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</si>
  <si>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</si>
  <si>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</si>
  <si>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</si>
  <si>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</si>
  <si>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</si>
  <si>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</si>
  <si>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</si>
  <si>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</si>
  <si>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</si>
  <si>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</si>
  <si>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</si>
  <si>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</si>
  <si>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</si>
  <si>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</si>
  <si>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</si>
  <si>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</si>
  <si>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</si>
  <si>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</si>
  <si>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</si>
  <si>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</si>
  <si>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</si>
  <si>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</si>
  <si>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</si>
  <si>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</si>
  <si>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</si>
  <si>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</si>
  <si>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</si>
  <si>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</si>
  <si>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</si>
  <si>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</si>
  <si>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</si>
  <si>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</si>
  <si>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</si>
  <si>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</si>
  <si>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</si>
  <si>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</si>
  <si>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</si>
  <si>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</si>
  <si>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</si>
  <si>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</si>
  <si>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</si>
  <si>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</si>
  <si>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</si>
  <si>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</si>
  <si>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</si>
  <si>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</si>
  <si>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</si>
  <si>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</si>
  <si>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</si>
  <si>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</si>
  <si>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</si>
  <si>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</si>
  <si>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</si>
  <si>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</si>
  <si>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</si>
  <si>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</si>
  <si>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</si>
  <si>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</si>
  <si>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</si>
  <si>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</si>
  <si>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</si>
  <si>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</si>
  <si>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</si>
  <si>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</si>
  <si>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</si>
  <si>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</si>
  <si>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</si>
  <si>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</si>
  <si>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</si>
  <si>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</si>
  <si>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</si>
  <si>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</si>
  <si>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</si>
  <si>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</si>
  <si>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</si>
  <si>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</si>
  <si>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</si>
  <si>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</si>
  <si>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</si>
  <si>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</si>
  <si>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</si>
  <si>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</si>
  <si>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</si>
  <si>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</si>
  <si>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</si>
  <si>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</si>
  <si>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</si>
  <si>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</si>
  <si>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</si>
  <si>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</si>
  <si>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</si>
  <si>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</si>
  <si>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</si>
  <si>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</si>
  <si>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</si>
  <si>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</si>
  <si>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</si>
  <si>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</si>
  <si>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</si>
  <si>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</si>
  <si>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</si>
  <si>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</si>
  <si>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</si>
  <si>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</si>
  <si>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</si>
  <si>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</si>
  <si>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</si>
  <si>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</si>
  <si>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</si>
  <si>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</si>
  <si>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</si>
  <si>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</si>
  <si>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</si>
  <si>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</si>
  <si>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</si>
  <si>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</si>
  <si>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</si>
  <si>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</si>
  <si>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</si>
  <si>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</si>
  <si>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</si>
  <si>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</si>
  <si>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</si>
  <si>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</si>
  <si>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</si>
  <si>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</si>
  <si>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</si>
  <si>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</si>
  <si>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</si>
  <si>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</si>
  <si>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</si>
  <si>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</si>
  <si>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</si>
  <si>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</si>
  <si>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</si>
  <si>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</si>
  <si>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</si>
  <si>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</si>
  <si>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</si>
  <si>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</si>
  <si>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</si>
  <si>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</si>
  <si>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</si>
  <si>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</si>
  <si>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</si>
  <si>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</si>
  <si>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</si>
  <si>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</si>
  <si>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</si>
  <si>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</si>
  <si>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</si>
  <si>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</si>
  <si>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</si>
  <si>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</si>
  <si>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</si>
  <si>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</si>
  <si>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</si>
  <si>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</si>
  <si>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</si>
  <si>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</si>
  <si>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</si>
  <si>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</si>
  <si>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</si>
  <si>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</si>
  <si>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</si>
  <si>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</si>
  <si>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</si>
  <si>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</si>
  <si>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</si>
  <si>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</si>
  <si>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</si>
  <si>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</si>
  <si>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</si>
  <si>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</si>
  <si>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</si>
  <si>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</si>
  <si>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</si>
  <si>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</si>
  <si>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</si>
  <si>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</si>
  <si>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</si>
  <si>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</si>
  <si>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</si>
  <si>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</si>
  <si>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</si>
  <si>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</si>
  <si>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</si>
  <si>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</si>
  <si>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</si>
  <si>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</si>
  <si>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</si>
  <si>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</si>
  <si>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</si>
  <si>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</si>
  <si>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</si>
  <si>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</si>
  <si>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</si>
  <si>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</si>
  <si>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</si>
  <si>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</si>
  <si>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</si>
  <si>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</si>
  <si>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</si>
  <si>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</si>
  <si>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</si>
  <si>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</si>
  <si>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</si>
  <si>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</si>
  <si>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</si>
  <si>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</si>
  <si>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</si>
  <si>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</si>
  <si>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</si>
  <si>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</si>
  <si>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</si>
  <si>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</si>
  <si>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</si>
  <si>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</si>
  <si>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</si>
  <si>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</si>
  <si>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</si>
  <si>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</si>
  <si>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</si>
  <si>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</si>
  <si>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</si>
  <si>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</si>
  <si>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</si>
  <si>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</si>
  <si>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</si>
  <si>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</si>
  <si>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</si>
  <si>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</si>
  <si>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</si>
  <si>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</si>
  <si>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</si>
  <si>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</si>
  <si>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</si>
  <si>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</si>
  <si>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</si>
  <si>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</si>
  <si>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</si>
  <si>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</si>
  <si>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</si>
  <si>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</si>
  <si>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</si>
  <si>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</si>
  <si>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</si>
  <si>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</si>
  <si>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</si>
  <si>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</si>
  <si>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</si>
  <si>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</si>
  <si>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</si>
  <si>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</si>
  <si>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</si>
  <si>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</si>
  <si>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</si>
  <si>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</si>
  <si>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</si>
  <si>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</si>
  <si>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</si>
  <si>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</si>
  <si>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</si>
  <si>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</si>
  <si>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</si>
  <si>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</si>
  <si>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</si>
  <si>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</si>
  <si>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</si>
  <si>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</si>
  <si>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</si>
  <si>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</si>
  <si>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</si>
  <si>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</si>
  <si>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</si>
  <si>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</si>
  <si>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</si>
  <si>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</si>
  <si>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</si>
  <si>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</si>
  <si>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</si>
  <si>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</si>
  <si>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</si>
  <si>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</si>
  <si>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</si>
  <si>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</si>
  <si>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</si>
  <si>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</si>
  <si>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</si>
  <si>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</si>
  <si>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</si>
  <si>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</si>
  <si>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</si>
  <si>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</si>
  <si>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</si>
  <si>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</si>
  <si>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</si>
  <si>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</si>
  <si>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</si>
  <si>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</si>
  <si>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</si>
  <si>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</si>
  <si>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</si>
  <si>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</si>
  <si>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</si>
  <si>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</si>
  <si>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</si>
  <si>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</si>
  <si>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</si>
  <si>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</si>
  <si>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</si>
  <si>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</si>
  <si>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</si>
  <si>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</si>
  <si>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</si>
  <si>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</si>
  <si>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</si>
  <si>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</si>
  <si>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</si>
  <si>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</si>
  <si>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</si>
  <si>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</si>
  <si>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</si>
  <si>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</si>
  <si>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</si>
  <si>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</si>
  <si>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</si>
  <si>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</si>
  <si>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</si>
  <si>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</si>
  <si>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</si>
  <si>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</si>
  <si>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</si>
  <si>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</si>
  <si>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</si>
  <si>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</si>
  <si>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</si>
  <si>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</si>
  <si>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</si>
  <si>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</si>
  <si>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</si>
  <si>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</si>
  <si>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</si>
  <si>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</si>
  <si>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</si>
  <si>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</si>
  <si>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</si>
  <si>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</si>
  <si>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</si>
  <si>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</si>
  <si>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</si>
  <si>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</si>
  <si>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</si>
  <si>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</si>
  <si>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</si>
  <si>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</si>
  <si>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</si>
  <si>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</si>
  <si>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</si>
  <si>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</si>
  <si>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</si>
  <si>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</si>
  <si>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</si>
  <si>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</si>
  <si>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</si>
  <si>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</si>
  <si>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</si>
  <si>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</si>
  <si>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</si>
  <si>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</si>
  <si>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</si>
  <si>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</si>
  <si>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</si>
  <si>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</si>
  <si>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</si>
  <si>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</si>
  <si>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</si>
  <si>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</si>
  <si>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</si>
  <si>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</si>
  <si>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</si>
  <si>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</si>
  <si>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</si>
  <si>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</si>
  <si>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</si>
  <si>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</si>
  <si>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</si>
  <si>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</si>
  <si>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</si>
  <si>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</si>
  <si>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</si>
  <si>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</si>
  <si>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</si>
  <si>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</si>
  <si>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</si>
  <si>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</si>
  <si>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</si>
  <si>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</si>
  <si>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</si>
  <si>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</si>
  <si>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</si>
  <si>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</si>
  <si>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</si>
  <si>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</si>
  <si>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</si>
  <si>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</si>
  <si>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</si>
  <si>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</si>
  <si>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</si>
  <si>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</si>
  <si>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</si>
  <si>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</si>
  <si>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</si>
  <si>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</si>
  <si>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</si>
  <si>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</si>
  <si>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</si>
  <si>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</si>
  <si>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</si>
  <si>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</si>
  <si>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</si>
  <si>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</si>
  <si>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</si>
  <si>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</si>
  <si>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</si>
  <si>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</si>
  <si>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</si>
  <si>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</si>
  <si>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</si>
  <si>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</si>
  <si>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</si>
  <si>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</si>
  <si>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</si>
  <si>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</si>
  <si>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</si>
  <si>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</si>
  <si>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</si>
  <si>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</si>
  <si>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</si>
  <si>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</si>
  <si>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</si>
  <si>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</si>
  <si>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</si>
  <si>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</si>
  <si>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</si>
  <si>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</si>
  <si>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</si>
  <si>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</si>
  <si>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</si>
  <si>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</si>
  <si>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</si>
  <si>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</si>
  <si>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</si>
  <si>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</si>
  <si>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</si>
  <si>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</si>
  <si>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</si>
  <si>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</si>
  <si>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</si>
  <si>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</si>
  <si>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</si>
  <si>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</si>
  <si>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</si>
  <si>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</si>
  <si>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</si>
  <si>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</si>
  <si>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</si>
  <si>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</si>
  <si>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</si>
  <si>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</si>
  <si>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</si>
  <si>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</si>
  <si>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</si>
  <si>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</si>
  <si>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</si>
  <si>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</si>
  <si>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</si>
  <si>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</si>
  <si>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</si>
  <si>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</si>
  <si>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</si>
  <si>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</si>
  <si>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</si>
  <si>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</si>
  <si>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</si>
  <si>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</si>
  <si>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</si>
  <si>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</si>
  <si>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</si>
  <si>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</si>
  <si>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</si>
  <si>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</si>
  <si>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</si>
  <si>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</si>
  <si>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</si>
  <si>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</si>
  <si>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</si>
  <si>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</si>
  <si>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</si>
  <si>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</si>
  <si>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</si>
  <si>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</si>
  <si>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</si>
  <si>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</si>
  <si>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</si>
  <si>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</si>
  <si>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</si>
  <si>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</si>
  <si>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</si>
  <si>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</si>
  <si>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</si>
  <si>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</si>
  <si>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</si>
  <si>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</si>
  <si>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</si>
  <si>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</si>
  <si>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</si>
  <si>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</si>
  <si>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</si>
  <si>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</si>
  <si>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</si>
  <si>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</si>
  <si>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</si>
  <si>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</si>
  <si>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</si>
  <si>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</si>
  <si>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</si>
  <si>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</si>
  <si>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</si>
  <si>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</si>
  <si>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</si>
  <si>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</si>
  <si>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</si>
  <si>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</si>
  <si>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</si>
  <si>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</si>
  <si>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</si>
  <si>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</si>
  <si>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</si>
  <si>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</si>
  <si>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</si>
  <si>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</si>
  <si>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</si>
  <si>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</si>
  <si>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</si>
  <si>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</si>
  <si>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</si>
  <si>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</si>
  <si>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</si>
  <si>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</si>
  <si>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</si>
  <si>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</si>
  <si>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</si>
  <si>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</si>
  <si>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</si>
  <si>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</si>
  <si>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</si>
  <si>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</si>
  <si>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</si>
  <si>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</si>
  <si>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</si>
  <si>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</si>
  <si>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</si>
  <si>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</si>
  <si>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</si>
  <si>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</si>
  <si>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</si>
  <si>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</si>
  <si>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</si>
  <si>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</si>
  <si>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</si>
  <si>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</si>
  <si>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</si>
  <si>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</si>
  <si>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</si>
  <si>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</si>
  <si>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</si>
  <si>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</si>
  <si>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</si>
  <si>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</si>
  <si>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</si>
  <si>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</si>
  <si>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</si>
  <si>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</si>
  <si>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</si>
  <si>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</si>
  <si>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</si>
  <si>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</si>
  <si>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</si>
  <si>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</si>
  <si>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</si>
  <si>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</si>
  <si>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</si>
  <si>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</si>
  <si>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</si>
  <si>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</si>
  <si>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</si>
  <si>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</si>
  <si>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</si>
  <si>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</si>
  <si>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</si>
  <si>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</si>
  <si>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</si>
  <si>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</si>
  <si>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</si>
  <si>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</si>
  <si>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</si>
  <si>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</si>
  <si>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</si>
  <si>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</si>
  <si>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</si>
  <si>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</si>
  <si>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</si>
  <si>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</si>
  <si>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</si>
  <si>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</si>
  <si>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</si>
  <si>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</si>
  <si>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</si>
  <si>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</si>
  <si>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</si>
  <si>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</si>
  <si>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</si>
  <si>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</si>
  <si>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</si>
  <si>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</si>
  <si>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</si>
  <si>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</si>
  <si>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</si>
  <si>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</si>
  <si>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</si>
  <si>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</si>
  <si>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</si>
  <si>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</si>
  <si>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</si>
  <si>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</si>
  <si>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</si>
  <si>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</si>
  <si>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</si>
  <si>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</si>
  <si>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</si>
  <si>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</si>
  <si>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</si>
  <si>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</si>
  <si>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</si>
  <si>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</si>
  <si>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</si>
  <si>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</si>
  <si>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</si>
  <si>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</si>
  <si>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</si>
  <si>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</si>
  <si>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</si>
  <si>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</si>
  <si>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</si>
  <si>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</si>
  <si>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</si>
  <si>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</si>
  <si>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</si>
  <si>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</si>
  <si>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</si>
  <si>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</si>
  <si>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</si>
  <si>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</si>
  <si>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</si>
  <si>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</si>
  <si>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</si>
  <si>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</si>
  <si>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</si>
  <si>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</si>
  <si>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</si>
  <si>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</si>
  <si>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</si>
  <si>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</si>
  <si>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</si>
  <si>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</si>
  <si>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</si>
  <si>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</si>
  <si>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</si>
  <si>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</si>
  <si>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</si>
  <si>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</si>
  <si>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</si>
  <si>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</si>
  <si>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</si>
  <si>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</si>
  <si>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</si>
  <si>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</si>
  <si>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</si>
  <si>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</si>
  <si>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</si>
  <si>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</si>
  <si>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</si>
  <si>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</si>
  <si>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</si>
  <si>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</si>
  <si>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</si>
  <si>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</si>
  <si>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</si>
  <si>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</si>
  <si>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</si>
  <si>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</si>
  <si>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</si>
  <si>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</si>
  <si>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</si>
  <si>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</si>
  <si>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</si>
  <si>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</si>
  <si>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</si>
  <si>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</si>
  <si>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</si>
  <si>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</si>
  <si>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</si>
  <si>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</si>
  <si>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</si>
  <si>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</si>
  <si>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</si>
  <si>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</si>
  <si>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</si>
  <si>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</si>
  <si>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</si>
  <si>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</si>
  <si>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</si>
  <si>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</si>
  <si>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</si>
  <si>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</si>
  <si>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</si>
  <si>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</si>
  <si>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</si>
  <si>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</si>
  <si>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</si>
  <si>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</si>
  <si>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</si>
  <si>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</si>
  <si>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</si>
  <si>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</si>
  <si>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</si>
  <si>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</si>
  <si>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</si>
  <si>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</si>
  <si>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</si>
  <si>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</si>
  <si>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</si>
  <si>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</si>
  <si>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</si>
  <si>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</si>
  <si>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</si>
  <si>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</si>
  <si>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</si>
  <si>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</si>
  <si>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</si>
  <si>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</si>
  <si>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</si>
  <si>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</si>
  <si>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</si>
  <si>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</si>
  <si>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</si>
  <si>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</si>
  <si>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</si>
  <si>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</si>
  <si>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</si>
  <si>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</si>
  <si>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</si>
  <si>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</si>
  <si>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</si>
  <si>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</si>
  <si>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</si>
  <si>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</si>
  <si>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</si>
  <si>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</si>
  <si>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</si>
  <si>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</si>
  <si>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</si>
  <si>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</si>
  <si>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</si>
  <si>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</si>
  <si>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</si>
  <si>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</si>
  <si>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</si>
  <si>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</si>
  <si>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</si>
  <si>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</si>
  <si>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</si>
  <si>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</si>
  <si>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</si>
  <si>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</si>
  <si>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</si>
  <si>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</si>
  <si>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</si>
  <si>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</si>
  <si>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</si>
  <si>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</si>
  <si>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</si>
  <si>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</si>
  <si>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</si>
  <si>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</si>
  <si>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</si>
  <si>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</si>
  <si>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</si>
  <si>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</si>
  <si>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</si>
  <si>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</si>
  <si>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</si>
  <si>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</si>
  <si>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</si>
  <si>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</si>
  <si>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</si>
  <si>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</si>
  <si>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</si>
  <si>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</si>
  <si>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</si>
  <si>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</si>
  <si>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</si>
  <si>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</si>
  <si>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</si>
  <si>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</si>
  <si>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</si>
  <si>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</si>
  <si>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</si>
  <si>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</si>
  <si>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</si>
  <si>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</si>
  <si>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</si>
  <si>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</si>
  <si>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</si>
  <si>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</si>
  <si>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</si>
  <si>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</si>
  <si>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</si>
  <si>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</si>
  <si>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</si>
  <si>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</si>
  <si>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</si>
  <si>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</si>
  <si>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</si>
  <si>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</si>
  <si>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</si>
  <si>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</si>
  <si>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</si>
  <si>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</si>
  <si>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</si>
  <si>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</si>
  <si>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</si>
  <si>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</si>
  <si>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</si>
  <si>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</si>
  <si>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</si>
  <si>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</si>
  <si>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</si>
  <si>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</si>
  <si>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</si>
  <si>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</si>
  <si>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</si>
  <si>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</si>
  <si>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</si>
  <si>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</si>
  <si>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</si>
  <si>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</si>
  <si>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</si>
  <si>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</si>
  <si>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</si>
  <si>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</si>
  <si>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</si>
  <si>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</si>
  <si>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</si>
  <si>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</si>
  <si>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</si>
  <si>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</si>
  <si>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</si>
  <si>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</si>
  <si>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</si>
  <si>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</si>
  <si>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</si>
  <si>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</si>
  <si>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</si>
  <si>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</si>
  <si>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</si>
  <si>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</si>
  <si>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</si>
  <si>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</si>
  <si>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</si>
  <si>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</si>
  <si>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</si>
  <si>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</si>
  <si>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</si>
  <si>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</si>
  <si>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</si>
  <si>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</si>
  <si>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</si>
  <si>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</si>
  <si>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</si>
  <si>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</si>
  <si>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</si>
  <si>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</si>
  <si>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</si>
  <si>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</si>
  <si>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</si>
  <si>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</si>
  <si>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</si>
  <si>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</si>
  <si>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</si>
  <si>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</si>
  <si>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</si>
  <si>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</si>
  <si>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</si>
  <si>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</si>
  <si>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</si>
  <si>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</si>
  <si>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</si>
  <si>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</si>
  <si>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</si>
  <si>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</si>
  <si>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</si>
  <si>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</si>
  <si>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</si>
  <si>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</si>
  <si>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</si>
  <si>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</si>
  <si>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</si>
  <si>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</si>
  <si>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</si>
  <si>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</si>
  <si>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</si>
  <si>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</si>
  <si>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</si>
  <si>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</si>
  <si>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</si>
  <si>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</si>
  <si>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</si>
  <si>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</si>
  <si>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</si>
  <si>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</si>
  <si>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</si>
  <si>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</si>
  <si>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</si>
  <si>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</si>
  <si>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</si>
  <si>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</si>
  <si>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</si>
  <si>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</si>
  <si>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</si>
  <si>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</si>
  <si>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</si>
  <si>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</si>
  <si>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</si>
  <si>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</si>
  <si>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</si>
  <si>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</si>
  <si>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</si>
  <si>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</si>
  <si>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</si>
  <si>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</si>
  <si>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</si>
  <si>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</si>
  <si>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</si>
  <si>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</si>
  <si>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</si>
  <si>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</si>
  <si>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</si>
  <si>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</si>
  <si>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</si>
  <si>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</si>
  <si>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</si>
  <si>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</si>
  <si>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</si>
  <si>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</si>
  <si>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</si>
  <si>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</si>
  <si>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</si>
  <si>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</si>
  <si>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</si>
  <si>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</si>
  <si>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</si>
  <si>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</si>
  <si>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</si>
  <si>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</si>
  <si>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</si>
  <si>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</si>
  <si>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</si>
  <si>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</si>
  <si>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</si>
  <si>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</si>
  <si>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</si>
  <si>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</si>
  <si>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</si>
  <si>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</si>
  <si>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</si>
  <si>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</si>
  <si>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</si>
  <si>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</si>
  <si>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</si>
  <si>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</si>
  <si>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</si>
  <si>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</si>
  <si>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</si>
  <si>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</si>
  <si>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</si>
  <si>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</si>
  <si>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</si>
  <si>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</si>
  <si>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</si>
  <si>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</si>
  <si>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</si>
  <si>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</si>
  <si>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</si>
  <si>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</si>
  <si>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</si>
  <si>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</si>
  <si>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</si>
  <si>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</si>
  <si>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</si>
  <si>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</si>
  <si>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</si>
  <si>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</si>
  <si>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</si>
  <si>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</si>
  <si>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</si>
  <si>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</si>
  <si>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</si>
  <si>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</si>
  <si>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</si>
  <si>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</si>
  <si>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</si>
  <si>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</si>
  <si>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</si>
  <si>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</si>
  <si>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</si>
  <si>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</si>
  <si>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</si>
  <si>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</si>
  <si>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</si>
  <si>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</si>
  <si>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</si>
  <si>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</si>
  <si>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</si>
  <si>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</si>
  <si>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</si>
  <si>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</si>
  <si>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</si>
  <si>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</si>
  <si>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</si>
  <si>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</si>
  <si>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</si>
  <si>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</si>
  <si>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</si>
  <si>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</si>
  <si>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</si>
  <si>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</si>
  <si>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</si>
  <si>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</si>
  <si>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</si>
  <si>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</si>
  <si>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</si>
  <si>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</si>
  <si>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</si>
  <si>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</si>
  <si>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</si>
  <si>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</si>
  <si>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</si>
  <si>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</si>
  <si>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</si>
  <si>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</si>
  <si>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</si>
  <si>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</si>
  <si>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</si>
  <si>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</si>
  <si>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</si>
  <si>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</si>
  <si>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</si>
  <si>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</si>
  <si>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</si>
  <si>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</si>
  <si>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</si>
  <si>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</si>
  <si>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</si>
  <si>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</si>
  <si>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</si>
  <si>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</si>
  <si>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</si>
  <si>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</si>
  <si>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</si>
  <si>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</si>
  <si>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</si>
  <si>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</si>
  <si>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</si>
  <si>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</si>
  <si>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</si>
  <si>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</si>
  <si>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</si>
  <si>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</si>
  <si>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</si>
  <si>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</si>
  <si>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</si>
  <si>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</si>
  <si>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</si>
  <si>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</si>
  <si>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</si>
  <si>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</si>
  <si>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</si>
  <si>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</si>
  <si>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</si>
  <si>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</si>
  <si>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</si>
  <si>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</si>
  <si>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</si>
  <si>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</si>
  <si>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</si>
  <si>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</si>
  <si>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</si>
  <si>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</si>
  <si>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</si>
  <si>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</si>
  <si>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</si>
  <si>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</si>
  <si>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</si>
  <si>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</si>
  <si>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</si>
  <si>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</si>
  <si>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</si>
  <si>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</si>
  <si>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</si>
  <si>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</si>
  <si>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</si>
  <si>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</si>
  <si>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</si>
  <si>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</si>
  <si>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</si>
  <si>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</si>
  <si>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</si>
  <si>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</si>
  <si>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</si>
  <si>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</si>
  <si>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</si>
  <si>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</si>
  <si>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</si>
  <si>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</si>
  <si>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</si>
  <si>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</si>
  <si>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</si>
  <si>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</si>
  <si>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</si>
  <si>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</si>
  <si>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</si>
  <si>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</si>
  <si>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</si>
  <si>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</si>
  <si>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</si>
  <si>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</si>
  <si>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</si>
  <si>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</si>
  <si>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</si>
  <si>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</si>
  <si>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</si>
  <si>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</si>
  <si>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</si>
  <si>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</si>
  <si>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</si>
  <si>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</si>
  <si>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</si>
  <si>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</si>
  <si>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</si>
  <si>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</si>
  <si>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</si>
  <si>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</si>
  <si>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</si>
  <si>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</si>
  <si>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</si>
  <si>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</si>
  <si>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</si>
  <si>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</si>
  <si>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</si>
  <si>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</si>
  <si>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</si>
  <si>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</si>
  <si>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</si>
  <si>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</si>
  <si>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</si>
  <si>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</si>
  <si>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</si>
  <si>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</si>
  <si>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</si>
  <si>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</si>
  <si>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</si>
  <si>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</si>
  <si>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</si>
  <si>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</si>
  <si>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</si>
  <si>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</si>
  <si>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</si>
  <si>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</si>
  <si>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</si>
  <si>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</si>
  <si>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</si>
  <si>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</si>
  <si>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</si>
  <si>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</si>
  <si>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</si>
  <si>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</si>
  <si>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</si>
  <si>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</si>
  <si>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</si>
  <si>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</si>
  <si>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</si>
  <si>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</si>
  <si>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</si>
  <si>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</si>
  <si>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</si>
  <si>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</si>
  <si>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</si>
  <si>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</si>
  <si>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</si>
  <si>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</si>
  <si>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</si>
  <si>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</si>
  <si>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</si>
  <si>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</si>
  <si>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</si>
  <si>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</si>
  <si>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</si>
  <si>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</si>
  <si>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</si>
  <si>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</si>
  <si>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</si>
  <si>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</si>
  <si>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</si>
  <si>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</si>
  <si>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</si>
  <si>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</si>
  <si>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</si>
  <si>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</si>
  <si>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</si>
  <si>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</si>
  <si>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</si>
  <si>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</si>
  <si>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</si>
  <si>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</si>
  <si>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</si>
  <si>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</si>
  <si>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</si>
  <si>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</si>
  <si>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</si>
  <si>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</si>
  <si>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</si>
  <si>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</si>
  <si>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</si>
  <si>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</si>
  <si>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</si>
  <si>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</si>
  <si>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</si>
  <si>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</si>
  <si>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</si>
  <si>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</si>
  <si>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</si>
  <si>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</si>
  <si>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</si>
  <si>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</si>
  <si>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</si>
  <si>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</si>
  <si>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</si>
  <si>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</si>
  <si>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</si>
  <si>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</si>
  <si>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</si>
  <si>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</si>
  <si>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</si>
  <si>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</si>
  <si>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</si>
  <si>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</si>
  <si>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</si>
  <si>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</si>
  <si>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</si>
  <si>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</si>
  <si>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</si>
  <si>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</si>
  <si>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</si>
  <si>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</si>
  <si>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</si>
  <si>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</si>
  <si>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</si>
  <si>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</si>
  <si>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</si>
  <si>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</si>
  <si>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</si>
  <si>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</si>
  <si>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</si>
  <si>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</si>
  <si>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</si>
  <si>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</si>
  <si>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</si>
  <si>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</si>
  <si>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</si>
  <si>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</si>
  <si>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</si>
  <si>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</si>
  <si>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</si>
  <si>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</si>
  <si>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</si>
  <si>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</si>
  <si>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</si>
  <si>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</si>
  <si>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</si>
  <si>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</si>
  <si>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</si>
  <si>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</si>
  <si>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</si>
  <si>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</si>
  <si>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</si>
  <si>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</si>
  <si>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</si>
  <si>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</si>
  <si>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</si>
  <si>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</si>
  <si>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</si>
  <si>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</si>
  <si>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</si>
  <si>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</si>
  <si>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</si>
  <si>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</si>
  <si>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</si>
  <si>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</si>
  <si>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</si>
  <si>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</si>
  <si>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</si>
  <si>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</si>
  <si>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</si>
  <si>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</si>
  <si>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</si>
  <si>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</si>
  <si>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</si>
  <si>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</si>
  <si>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</si>
  <si>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</si>
  <si>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</si>
  <si>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</si>
  <si>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</si>
  <si>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</si>
  <si>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</si>
  <si>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</si>
  <si>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</si>
  <si>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</si>
  <si>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</si>
  <si>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</si>
  <si>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</si>
  <si>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</si>
  <si>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</si>
  <si>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</si>
  <si>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</si>
  <si>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</si>
  <si>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</si>
  <si>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</si>
  <si>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</si>
  <si>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</si>
  <si>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</si>
  <si>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</si>
  <si>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</si>
  <si>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</si>
  <si>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</si>
  <si>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</si>
  <si>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</si>
  <si>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</si>
  <si>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</si>
  <si>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</si>
  <si>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</si>
  <si>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</si>
  <si>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</si>
  <si>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</si>
  <si>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</si>
  <si>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</si>
  <si>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</si>
  <si>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</si>
  <si>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</si>
  <si>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</si>
  <si>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</si>
  <si>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</si>
  <si>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</si>
  <si>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</si>
  <si>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</si>
  <si>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</si>
  <si>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</si>
  <si>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</si>
  <si>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</si>
  <si>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</si>
  <si>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</si>
  <si>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</si>
  <si>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</si>
  <si>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</si>
  <si>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</si>
  <si>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</si>
  <si>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</si>
  <si>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</si>
  <si>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</si>
  <si>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</si>
  <si>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</si>
  <si>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</si>
  <si>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</si>
  <si>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</si>
  <si>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</si>
  <si>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</si>
  <si>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</si>
  <si>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</si>
  <si>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</si>
  <si>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</si>
  <si>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</si>
  <si>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</si>
  <si>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</si>
  <si>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</si>
  <si>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</si>
  <si>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</si>
  <si>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</si>
  <si>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</si>
  <si>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</si>
  <si>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</si>
  <si>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</si>
  <si>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</si>
  <si>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</si>
  <si>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</si>
  <si>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</si>
  <si>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</si>
  <si>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</si>
  <si>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</si>
  <si>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</si>
  <si>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</si>
  <si>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</si>
  <si>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</si>
  <si>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</si>
  <si>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</si>
  <si>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</si>
  <si>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</si>
  <si>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</si>
  <si>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</si>
  <si>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</si>
  <si>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</si>
  <si>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</si>
  <si>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</si>
  <si>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</si>
  <si>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</si>
  <si>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</si>
  <si>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</si>
  <si>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</si>
  <si>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</si>
  <si>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</si>
  <si>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</si>
  <si>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</si>
  <si>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</si>
  <si>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</si>
  <si>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</si>
  <si>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</si>
  <si>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</si>
  <si>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</si>
  <si>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</si>
  <si>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</si>
  <si>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</si>
  <si>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</si>
  <si>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</si>
  <si>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</si>
  <si>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</si>
  <si>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</si>
  <si>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</si>
  <si>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</si>
  <si>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</si>
  <si>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</si>
  <si>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</si>
  <si>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</si>
  <si>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</si>
  <si>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</si>
  <si>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</si>
  <si>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</si>
  <si>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</si>
  <si>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</si>
  <si>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</si>
  <si>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</si>
  <si>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</si>
  <si>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</si>
  <si>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</si>
  <si>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</si>
  <si>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</si>
  <si>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</si>
  <si>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</si>
  <si>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</si>
  <si>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</si>
  <si>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</si>
  <si>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</si>
  <si>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</si>
  <si>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</si>
  <si>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</si>
  <si>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</si>
  <si>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</si>
  <si>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</si>
  <si>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</si>
  <si>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</si>
  <si>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</si>
  <si>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</si>
  <si>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</si>
  <si>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</si>
  <si>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</si>
  <si>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</si>
  <si>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</si>
  <si>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</si>
  <si>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</si>
  <si>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</si>
  <si>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</si>
  <si>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</si>
  <si>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</si>
  <si>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</si>
  <si>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</si>
  <si>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</si>
  <si>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</si>
  <si>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</si>
  <si>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</si>
  <si>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</si>
  <si>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</si>
  <si>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</si>
  <si>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</si>
  <si>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</si>
  <si>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</si>
  <si>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</si>
  <si>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</si>
  <si>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</si>
  <si>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</si>
  <si>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</si>
  <si>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</si>
  <si>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</si>
  <si>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</si>
  <si>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</si>
  <si>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</si>
  <si>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</si>
  <si>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</si>
  <si>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</si>
  <si>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</si>
  <si>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</si>
  <si>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</si>
  <si>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</si>
  <si>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</si>
  <si>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</si>
  <si>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</si>
  <si>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</si>
  <si>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</si>
  <si>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</si>
  <si>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</si>
  <si>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</si>
  <si>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</si>
  <si>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</si>
  <si>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</si>
  <si>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</si>
  <si>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</si>
  <si>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</si>
  <si>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</si>
  <si>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</si>
  <si>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</si>
  <si>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</si>
  <si>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</si>
  <si>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</si>
  <si>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</si>
  <si>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</si>
  <si>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</si>
  <si>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</si>
  <si>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</si>
  <si>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</si>
  <si>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</si>
  <si>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</si>
  <si>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</si>
  <si>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</si>
  <si>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</si>
  <si>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</si>
  <si>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</si>
  <si>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</si>
  <si>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</si>
  <si>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</si>
  <si>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</si>
  <si>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</si>
  <si>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</si>
  <si>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</si>
  <si>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</si>
  <si>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</si>
  <si>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</si>
  <si>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</si>
  <si>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</si>
  <si>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</si>
  <si>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</si>
  <si>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</si>
  <si>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</si>
  <si>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</si>
  <si>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</si>
  <si>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</si>
  <si>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</si>
  <si>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</si>
  <si>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</si>
  <si>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</si>
  <si>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</si>
  <si>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</si>
  <si>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</si>
  <si>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</si>
  <si>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</si>
  <si>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</si>
  <si>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</si>
  <si>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</si>
  <si>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</si>
  <si>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</si>
  <si>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</si>
  <si>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</si>
  <si>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</si>
  <si>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</si>
  <si>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</si>
  <si>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</si>
  <si>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</si>
  <si>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</si>
  <si>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</si>
  <si>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</si>
  <si>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</si>
  <si>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</si>
  <si>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</si>
  <si>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</si>
  <si>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</si>
  <si>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</si>
  <si>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</si>
  <si>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</si>
  <si>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</si>
  <si>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</si>
  <si>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</si>
  <si>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</si>
  <si>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</si>
  <si>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</si>
  <si>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</si>
  <si>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</si>
  <si>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</si>
  <si>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</si>
  <si>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</si>
  <si>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</si>
  <si>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</si>
  <si>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</si>
  <si>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</si>
  <si>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</si>
  <si>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</si>
  <si>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</si>
  <si>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</si>
  <si>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</si>
  <si>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</si>
  <si>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</si>
  <si>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</si>
  <si>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</si>
  <si>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</si>
  <si>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</si>
  <si>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</si>
  <si>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</si>
  <si>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</si>
  <si>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</si>
  <si>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</si>
  <si>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</si>
  <si>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</si>
  <si>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</si>
  <si>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</si>
  <si>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</si>
  <si>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</si>
  <si>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</si>
  <si>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</si>
  <si>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</si>
  <si>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</si>
  <si>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</si>
  <si>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</si>
  <si>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</si>
  <si>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</si>
  <si>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</si>
  <si>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</si>
  <si>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</si>
  <si>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</si>
  <si>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</si>
  <si>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</si>
  <si>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</si>
  <si>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</si>
  <si>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</si>
  <si>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</si>
  <si>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</si>
  <si>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</si>
  <si>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</si>
  <si>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</si>
  <si>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</si>
  <si>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</si>
  <si>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</si>
  <si>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</si>
  <si>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</si>
  <si>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</si>
  <si>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</si>
  <si>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</si>
  <si>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</si>
  <si>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</si>
  <si>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</si>
  <si>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</si>
  <si>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</si>
  <si>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</si>
  <si>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</si>
  <si>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</si>
  <si>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</si>
  <si>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</si>
  <si>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</si>
  <si>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</si>
  <si>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</si>
  <si>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</si>
  <si>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</si>
  <si>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</si>
  <si>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</si>
  <si>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</si>
  <si>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</si>
  <si>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</si>
  <si>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</si>
  <si>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</si>
  <si>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</si>
  <si>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</si>
  <si>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</si>
  <si>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</si>
  <si>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</si>
  <si>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</si>
  <si>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</si>
  <si>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</si>
  <si>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</si>
  <si>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</si>
  <si>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</si>
  <si>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</si>
  <si>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</si>
  <si>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</si>
  <si>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</si>
  <si>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</si>
  <si>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</si>
  <si>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</si>
  <si>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</si>
  <si>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</si>
  <si>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</si>
  <si>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</si>
  <si>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</si>
  <si>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</si>
  <si>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</si>
  <si>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</si>
  <si>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</si>
  <si>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</si>
  <si>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</si>
  <si>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</si>
  <si>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</si>
  <si>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</si>
  <si>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</si>
  <si>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</si>
  <si>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</si>
  <si>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</si>
  <si>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</si>
  <si>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</si>
  <si>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</si>
  <si>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</si>
  <si>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</si>
  <si>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</si>
  <si>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</si>
  <si>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</si>
  <si>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</si>
  <si>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</si>
  <si>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</si>
  <si>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</si>
  <si>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</si>
  <si>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</si>
  <si>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</si>
  <si>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</si>
  <si>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</si>
  <si>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</si>
  <si>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</si>
  <si>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</si>
  <si>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</si>
  <si>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</si>
  <si>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</si>
  <si>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</si>
  <si>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</si>
  <si>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</si>
  <si>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</si>
  <si>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</si>
  <si>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</si>
  <si>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</si>
  <si>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</si>
  <si>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</si>
  <si>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</si>
  <si>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</si>
  <si>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</si>
  <si>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</si>
  <si>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</si>
  <si>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</si>
  <si>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</si>
  <si>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</si>
  <si>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</si>
  <si>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</si>
  <si>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</si>
  <si>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</si>
  <si>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</si>
  <si>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</si>
  <si>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</si>
  <si>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</si>
  <si>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</si>
  <si>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</si>
  <si>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</si>
  <si>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</si>
  <si>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</si>
  <si>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</si>
  <si>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</si>
  <si>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</si>
  <si>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</si>
  <si>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</si>
  <si>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</si>
  <si>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</si>
  <si>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</si>
  <si>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</si>
  <si>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</si>
  <si>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</si>
  <si>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</si>
  <si>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</si>
  <si>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</si>
  <si>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</si>
  <si>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</si>
  <si>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</si>
  <si>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</si>
  <si>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</si>
  <si>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</si>
  <si>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</si>
  <si>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</si>
  <si>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</si>
  <si>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</si>
  <si>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</si>
  <si>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</si>
  <si>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</si>
  <si>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</si>
  <si>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</si>
  <si>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</si>
  <si>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</si>
  <si>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</si>
  <si>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</si>
  <si>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</si>
  <si>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</si>
  <si>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</si>
  <si>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</si>
  <si>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</si>
  <si>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</si>
  <si>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</si>
  <si>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</si>
  <si>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</si>
  <si>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</si>
  <si>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</si>
  <si>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</si>
  <si>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</si>
  <si>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</si>
  <si>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</si>
  <si>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</si>
  <si>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</si>
  <si>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</si>
  <si>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</si>
  <si>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</si>
  <si>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</si>
  <si>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</si>
  <si>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</si>
  <si>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</si>
  <si>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</si>
  <si>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</si>
  <si>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</si>
  <si>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</si>
  <si>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</si>
  <si>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</si>
  <si>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</si>
  <si>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</si>
  <si>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</si>
  <si>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</si>
  <si>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</si>
  <si>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</si>
  <si>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</si>
  <si>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</si>
  <si>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</si>
  <si>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</si>
  <si>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</si>
  <si>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</si>
  <si>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</si>
  <si>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</si>
  <si>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</si>
  <si>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</si>
  <si>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</si>
  <si>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</si>
  <si>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</si>
  <si>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</si>
  <si>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</si>
  <si>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</si>
  <si>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</si>
  <si>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</si>
  <si>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</si>
  <si>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</si>
  <si>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</si>
  <si>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</si>
  <si>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</si>
  <si>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</si>
  <si>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</si>
  <si>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</si>
  <si>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</si>
  <si>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</si>
  <si>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</si>
  <si>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</si>
  <si>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</si>
  <si>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</si>
  <si>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</si>
  <si>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</si>
  <si>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</si>
  <si>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</si>
  <si>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</si>
  <si>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</si>
  <si>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</si>
  <si>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</si>
  <si>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</si>
  <si>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</si>
  <si>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</si>
  <si>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</si>
  <si>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</si>
  <si>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</si>
  <si>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</si>
  <si>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</si>
  <si>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</si>
  <si>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</si>
  <si>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</si>
  <si>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</si>
  <si>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</si>
  <si>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</si>
  <si>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</si>
  <si>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</si>
  <si>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</si>
  <si>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</si>
  <si>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</si>
  <si>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</si>
  <si>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</si>
  <si>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</si>
  <si>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</si>
  <si>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</si>
  <si>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</si>
  <si>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</si>
  <si>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</si>
  <si>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</si>
  <si>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</si>
  <si>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</si>
  <si>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</si>
  <si>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</si>
  <si>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</si>
  <si>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</si>
  <si>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</si>
  <si>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</si>
  <si>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</si>
  <si>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</si>
  <si>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</si>
  <si>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</si>
  <si>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</si>
  <si>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</si>
  <si>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</si>
  <si>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</si>
  <si>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</si>
  <si>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</si>
  <si>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</si>
  <si>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</si>
  <si>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</si>
  <si>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</si>
  <si>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</si>
  <si>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</si>
  <si>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</si>
  <si>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</si>
  <si>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</si>
  <si>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</si>
  <si>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</si>
  <si>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</si>
  <si>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</si>
  <si>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</si>
  <si>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</si>
  <si>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</si>
  <si>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</si>
  <si>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</si>
  <si>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</si>
  <si>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</si>
  <si>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</si>
  <si>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</si>
  <si>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</si>
  <si>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</si>
  <si>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</si>
  <si>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</si>
  <si>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</si>
  <si>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</si>
  <si>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</si>
  <si>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</si>
  <si>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</si>
  <si>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</si>
  <si>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</si>
  <si>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</si>
  <si>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</si>
  <si>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</si>
  <si>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</si>
  <si>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</si>
  <si>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</si>
  <si>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</si>
  <si>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</si>
  <si>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</si>
  <si>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</si>
  <si>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</si>
  <si>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</si>
  <si>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</si>
  <si>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</si>
  <si>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</si>
  <si>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</si>
  <si>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</si>
  <si>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</si>
  <si>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</si>
  <si>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</si>
  <si>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</si>
  <si>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</si>
  <si>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</si>
  <si>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</si>
  <si>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</si>
  <si>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</si>
  <si>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</si>
  <si>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</si>
  <si>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</si>
  <si>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</si>
  <si>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</si>
  <si>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</si>
  <si>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</si>
  <si>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</si>
  <si>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</si>
  <si>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</si>
  <si>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</si>
  <si>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</si>
  <si>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</si>
  <si>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</si>
  <si>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</si>
  <si>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</si>
  <si>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</si>
  <si>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</si>
  <si>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</si>
  <si>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</si>
  <si>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</si>
  <si>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</si>
  <si>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</si>
  <si>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</si>
  <si>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</si>
  <si>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</si>
  <si>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</si>
  <si>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</si>
  <si>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</si>
  <si>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</si>
  <si>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</si>
  <si>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</si>
  <si>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</si>
  <si>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</si>
  <si>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</si>
  <si>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</si>
  <si>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</si>
  <si>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</si>
  <si>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</si>
  <si>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</si>
  <si>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</si>
  <si>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</si>
  <si>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</si>
  <si>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</si>
  <si>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</si>
  <si>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</si>
  <si>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</si>
  <si>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</si>
  <si>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</si>
  <si>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</si>
  <si>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</si>
  <si>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</si>
  <si>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</si>
  <si>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</si>
  <si>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</si>
  <si>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</si>
  <si>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</si>
  <si>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</si>
  <si>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</si>
  <si>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</si>
  <si>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</si>
  <si>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</si>
  <si>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</si>
  <si>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</si>
  <si>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</si>
  <si>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</si>
  <si>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</si>
  <si>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</si>
  <si>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</si>
  <si>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</si>
  <si>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</si>
  <si>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</si>
  <si>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</si>
  <si>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</si>
  <si>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</si>
  <si>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</si>
  <si>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</si>
  <si>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</si>
  <si>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</si>
  <si>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</si>
  <si>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</si>
  <si>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</si>
  <si>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</si>
  <si>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</si>
  <si>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</si>
  <si>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</si>
  <si>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</si>
  <si>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</si>
  <si>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</si>
  <si>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</si>
  <si>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</si>
  <si>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</si>
  <si>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</si>
  <si>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</si>
  <si>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</si>
  <si>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</si>
  <si>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</si>
  <si>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</si>
  <si>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</si>
  <si>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</si>
  <si>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</si>
  <si>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</si>
  <si>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</si>
  <si>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</si>
  <si>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</si>
  <si>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</si>
  <si>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</si>
  <si>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</si>
  <si>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</si>
  <si>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</si>
  <si>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</si>
  <si>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</si>
  <si>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</si>
  <si>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</si>
  <si>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</si>
  <si>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</si>
  <si>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</si>
  <si>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</si>
  <si>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</si>
  <si>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</si>
  <si>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</si>
  <si>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</si>
  <si>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</si>
  <si>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</si>
  <si>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</si>
  <si>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</si>
  <si>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</si>
  <si>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</si>
  <si>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</si>
  <si>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</si>
  <si>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</si>
  <si>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</si>
  <si>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</si>
  <si>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</si>
  <si>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</si>
  <si>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</si>
  <si>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</si>
  <si>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</si>
  <si>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</si>
  <si>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</si>
  <si>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</si>
  <si>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</si>
  <si>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</si>
  <si>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</si>
  <si>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</si>
  <si>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</si>
  <si>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</si>
  <si>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</si>
  <si>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</si>
  <si>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</si>
  <si>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</si>
  <si>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</si>
  <si>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</si>
  <si>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</si>
  <si>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</si>
  <si>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</si>
  <si>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</si>
  <si>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</si>
  <si>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</si>
  <si>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</si>
  <si>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</si>
  <si>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</si>
  <si>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</si>
  <si>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</si>
  <si>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</si>
  <si>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</si>
  <si>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</si>
  <si>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</si>
  <si>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</si>
  <si>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</si>
  <si>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</si>
  <si>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</si>
  <si>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</si>
  <si>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</si>
  <si>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</si>
  <si>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</si>
  <si>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</si>
  <si>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</si>
  <si>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</si>
  <si>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</si>
  <si>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</si>
  <si>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</si>
  <si>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</si>
  <si>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</si>
  <si>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</si>
  <si>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</si>
  <si>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</si>
  <si>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</si>
  <si>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</si>
  <si>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</si>
  <si>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</si>
  <si>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</si>
  <si>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</si>
  <si>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</si>
  <si>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</si>
  <si>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</si>
  <si>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</si>
  <si>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</si>
  <si>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</si>
  <si>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</si>
  <si>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</si>
  <si>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</si>
  <si>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</si>
  <si>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</si>
  <si>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</si>
  <si>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</si>
  <si>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</si>
  <si>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</si>
  <si>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</si>
  <si>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</si>
  <si>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</si>
  <si>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</si>
  <si>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</si>
  <si>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</si>
  <si>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</si>
  <si>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</si>
  <si>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</si>
  <si>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</si>
  <si>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</si>
  <si>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</si>
  <si>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</si>
  <si>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</si>
  <si>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</si>
  <si>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</si>
  <si>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</si>
  <si>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</si>
  <si>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</si>
  <si>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</si>
  <si>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</si>
  <si>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</si>
  <si>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</si>
  <si>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</si>
  <si>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</si>
  <si>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</si>
  <si>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</si>
  <si>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</si>
  <si>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</si>
  <si>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</si>
  <si>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</si>
  <si>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</si>
  <si>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</si>
  <si>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</si>
  <si>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</si>
  <si>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</si>
  <si>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</si>
  <si>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</si>
  <si>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</si>
  <si>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</si>
  <si>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</si>
  <si>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</si>
  <si>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</si>
  <si>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</si>
  <si>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</si>
  <si>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</si>
  <si>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</si>
  <si>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</si>
  <si>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</si>
  <si>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</si>
  <si>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</si>
  <si>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</si>
  <si>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</si>
  <si>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</si>
  <si>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</si>
  <si>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</si>
  <si>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</si>
  <si>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</si>
  <si>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</si>
  <si>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</si>
  <si>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</si>
  <si>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</si>
  <si>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</si>
  <si>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</si>
  <si>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</si>
  <si>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</si>
  <si>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</si>
  <si>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</si>
  <si>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</si>
  <si>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</si>
  <si>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</si>
  <si>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</si>
  <si>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</si>
  <si>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</si>
  <si>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</si>
  <si>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</si>
  <si>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</si>
  <si>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</si>
  <si>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</si>
  <si>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</si>
  <si>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</si>
  <si>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</si>
  <si>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</si>
  <si>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</si>
  <si>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</si>
  <si>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</si>
  <si>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</si>
  <si>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</si>
  <si>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</si>
  <si>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</si>
  <si>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</si>
  <si>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</si>
  <si>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</si>
  <si>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</si>
  <si>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</si>
  <si>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</si>
  <si>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</si>
  <si>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</si>
  <si>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</si>
  <si>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</si>
  <si>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</si>
  <si>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</si>
  <si>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</si>
  <si>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</si>
  <si>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</si>
  <si>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</si>
  <si>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</si>
  <si>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</si>
  <si>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</si>
  <si>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</si>
  <si>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</si>
  <si>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</si>
  <si>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</si>
  <si>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</si>
  <si>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</si>
  <si>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</si>
  <si>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</si>
  <si>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</si>
  <si>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</si>
  <si>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</si>
  <si>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</si>
  <si>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</si>
  <si>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</si>
  <si>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</si>
  <si>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</si>
  <si>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</si>
  <si>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</si>
  <si>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</si>
  <si>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</si>
  <si>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</si>
  <si>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</si>
  <si>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</si>
  <si>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</si>
  <si>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</si>
  <si>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</si>
  <si>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</si>
  <si>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</si>
  <si>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</si>
  <si>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</si>
  <si>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</si>
  <si>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</si>
  <si>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</si>
  <si>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</si>
  <si>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</si>
  <si>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</si>
  <si>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</si>
  <si>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</si>
  <si>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</si>
  <si>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</si>
  <si>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</si>
  <si>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</si>
  <si>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</si>
  <si>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</si>
  <si>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</si>
  <si>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</si>
  <si>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</si>
  <si>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</si>
  <si>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</si>
  <si>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</si>
  <si>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</si>
  <si>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</si>
  <si>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</si>
  <si>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</si>
  <si>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</si>
  <si>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</si>
  <si>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</si>
  <si>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</si>
  <si>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</si>
  <si>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</si>
  <si>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</si>
  <si>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</si>
  <si>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</si>
  <si>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</si>
  <si>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</si>
  <si>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</si>
  <si>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</si>
  <si>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</si>
  <si>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</si>
  <si>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</si>
  <si>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</si>
  <si>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</si>
  <si>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</si>
  <si>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</si>
  <si>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</si>
  <si>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</si>
  <si>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</si>
  <si>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</si>
  <si>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</si>
  <si>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</si>
  <si>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</si>
  <si>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</si>
  <si>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</si>
  <si>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</si>
  <si>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</si>
  <si>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</si>
  <si>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</si>
  <si>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</si>
  <si>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</si>
  <si>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</si>
  <si>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</si>
  <si>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</si>
  <si>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</si>
  <si>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PCM-20251027-00000395</t>
  </si>
  <si>
    <t>hjr0115</t>
  </si>
  <si>
    <t xml:space="preserve">70 MIN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</si>
  <si>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</si>
  <si>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</si>
  <si>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</si>
  <si>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</si>
  <si>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</si>
  <si>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</si>
  <si>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PCM-20251027-00000454</t>
  </si>
  <si>
    <t>Sceco outage in TLT area
Teams engaged to secure HUB and also in parallel doing sceco complain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</si>
</sst>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9"/>
      <color theme="1"/>
      <name val="Calibri"/>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6" totalsRowShown="0" headerRowDxfId="174" dataDxfId="173" headerRowBorderDxfId="171" tableBorderDxfId="172" totalsRowBorderDxfId="170">
  <autoFilter ref="A1:L5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2" totalsRowShown="0" headerRowDxfId="157" dataDxfId="156" headerRowBorderDxfId="154" tableBorderDxfId="155" totalsRowBorderDxfId="153">
  <autoFilter ref="A1:CJ21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06" totalsRowShown="0" headerRowDxfId="48" dataDxfId="47" headerRowBorderDxfId="45" tableBorderDxfId="46" totalsRowBorderDxfId="44">
  <autoFilter ref="A1:L20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2" totalsRowShown="0" headerRowDxfId="31" dataDxfId="30" headerRowBorderDxfId="28" tableBorderDxfId="29">
  <autoFilter ref="A1:L45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18" totalsRowShown="0" headerRowDxfId="15" dataDxfId="14" headerRowBorderDxfId="12" tableBorderDxfId="13">
  <autoFilter ref="A1:L11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6"/>
  <sheetViews>
    <sheetView workbookViewId="0">
      <selection activeCell="C14" sqref="C1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294.37430289352051</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13.879314467594668</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45957.322728819447</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45957.322728819447</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45957.322728819447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45957.322728819447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45957.322728819447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45957.322728819447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45957.322728819447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45957.322728819447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45957.322728819447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45957.322728819447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45957.322728819447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45957.322728819447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45957.322728819447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45957.322728819447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45957.322728819447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45957.322728819447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45957.322728819447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45957.322728819447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45957.322728819447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45957.322728819447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45957.322728819447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45957.322728819447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45957.322728819447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45957.322728819447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45957.322728819447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45957.322728819447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45957.322728819447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45957.322728819447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45957.322728819447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45957.322728819447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45957.322728819447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45957.322728819447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45957.322728819447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45957.322728819447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45957.322728819447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45957.322728819447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45957.322728819447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45957.322728819447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45957.322728819447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45957.322728819447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45957.322728819447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45957.322728819447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45957.322728819447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45957.322728819447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45957.322728819447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45957.322728819447</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45957.322728819447</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45957.322728819447</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45957.322728819447</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45957.322728819447</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45957.322728819447</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45957.322728819447</v>
      </c>
      <c r="H55" s="136"/>
      <c r="I55" s="134" t="str">
        <f>IFERROR(VLOOKUP(D55,DB!A:F,6,0),"")</f>
        <v/>
      </c>
      <c r="J55" s="134" t="str">
        <f>IFERROR(VLOOKUP(D55,DB!A:G,7,0),"")</f>
        <v/>
      </c>
      <c r="K55" s="138"/>
      <c r="L55" s="139" t="str">
        <f>IFERROR(VLOOKUP(D55,DB!A:I,9,0),"")</f>
        <v/>
      </c>
    </row>
    <row r="56" spans="1:12" ht="15" customHeight="1">
      <c r="A56" s="145"/>
      <c r="B56" s="146" t="str">
        <f>IFERROR(VLOOKUP(D56,DB!A:K,11,0),"")</f>
        <v/>
      </c>
      <c r="C56" s="146"/>
      <c r="D56" s="146"/>
      <c r="E56" s="147"/>
      <c r="F56" s="148"/>
      <c r="G56" s="149">
        <f ca="1">IFERROR(NOW()-F56,"")</f>
        <v>45957.322728819447</v>
      </c>
      <c r="H56" s="148"/>
      <c r="I56" s="146" t="str">
        <f>IFERROR(VLOOKUP(D56,DB!A:F,6,0),"")</f>
        <v/>
      </c>
      <c r="J56" s="146" t="str">
        <f>IFERROR(VLOOKUP(D56,DB!A:G,7,0),"")</f>
        <v/>
      </c>
      <c r="K56" s="150"/>
      <c r="L56" s="151" t="str">
        <f>IFERROR(VLOOKUP(D56,DB!A:I,9,0),"")</f>
        <v/>
      </c>
    </row>
  </sheetData>
  <customSheetViews>
    <customSheetView guid="{F6042A99-DD27-4453-835D-0834D95730CC}" filter="1" showAutoFilter="1">
      <pageMargins left="0" right="0" top="0" bottom="0" header="0" footer="0"/>
      <autoFilter ref="B1:M1" xr:uid="{076AC202-94E8-4334-9A3F-AEAA292C07B0}"/>
    </customSheetView>
  </customSheetViews>
  <dataValidations count="2">
    <dataValidation allowBlank="1" showInputMessage="1" showErrorMessage="1" sqref="E1" xr:uid="{5DBA255D-CDD9-49FB-AD3C-AF70AB4EE696}"/>
    <dataValidation type="list" allowBlank="1" showInputMessage="1" showErrorMessage="1" sqref="E2:E5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2"/>
  <sheetViews>
    <sheetView workbookViewId="0">
      <selection activeCell="K4" sqref="K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17.19921875"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132.32289085648517</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45957.322728587962</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45957.322728587962</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45957.322728587962</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45957.322728587962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45957.322728587962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45957.322728587962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45957.322728587962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45957.322728587962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45957.322728587962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45957.322728587962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45957.322728587962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45957.322728587962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45957.322728587962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45957.322728587962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45957.322728587962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45957.322728587962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45957.322728587962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45957.322728587962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45957.322728587962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45957.322728587962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45957.322728587962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45957.322728587962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45957.322728587962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45957.322728587962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45957.322728587962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45957.322728587962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45957.322728587962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45957.322728587962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45957.322728587962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45957.322728587962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45957.322728587962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45957.322728587962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45957.322728587962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45957.322728587962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45957.322728587962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45957.322728587962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45957.322728587962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45957.322728587962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45957.322728587962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45957.322728587962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45957.322728587962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45957.322728587962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45957.322728587962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45957.322728587962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45957.322728587962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45957.322728587962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45957.322728587962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45957.322728587962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45957.322728587962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45957.322728587962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45957.322728587962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45957.322728587962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45957.322728587962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45957.322728587962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45957.322728587962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45957.322728587962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45957.322728587962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45957.322728587962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45957.322728587962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45957.322728587962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45957.322728587962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45957.322728587962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45957.322728587962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45957.322728587962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61"/>
      <c r="B68" s="162" t="str">
        <f>IFERROR(VLOOKUP(D68,DB!A:K,11,0),"")</f>
        <v/>
      </c>
      <c r="C68" s="162"/>
      <c r="D68" s="162"/>
      <c r="E68" s="163"/>
      <c r="F68" s="164"/>
      <c r="G68" s="165">
        <f ca="1">IFERROR(NOW()-F68,"-")</f>
        <v>45957.322728587962</v>
      </c>
      <c r="H68" s="164"/>
      <c r="I68" s="162" t="str">
        <f>IFERROR(VLOOKUP(D68,DB!A:F,6,0),"")</f>
        <v/>
      </c>
      <c r="J68" s="162" t="str">
        <f>IFERROR(VLOOKUP(D68,DB!A:G,7,0),"")</f>
        <v/>
      </c>
      <c r="K68" s="166"/>
      <c r="L68" s="162" t="str">
        <f>IFERROR(VLOOKUP(D68,DB!A:I,9,0),"")</f>
        <v/>
      </c>
      <c r="M68" s="162"/>
      <c r="N68" s="162"/>
      <c r="O68" s="162"/>
      <c r="P68" s="162"/>
      <c r="Q68" s="162"/>
      <c r="R68" s="162"/>
      <c r="S68" s="162"/>
      <c r="T68" s="162"/>
      <c r="U68" s="162"/>
      <c r="V68" s="162"/>
      <c r="W68" s="162"/>
      <c r="X68" s="162"/>
      <c r="Y68" s="162"/>
      <c r="Z68" s="162"/>
      <c r="AA68" s="162"/>
      <c r="AB68" s="162"/>
      <c r="AC68" s="162"/>
      <c r="AD68" s="162"/>
      <c r="AE68" s="162"/>
      <c r="AF68" s="162"/>
      <c r="AG68" s="162"/>
      <c r="AH68" s="162"/>
      <c r="AI68" s="162"/>
      <c r="AJ68" s="162"/>
      <c r="AK68" s="162"/>
      <c r="AL68" s="162"/>
      <c r="AM68" s="162"/>
      <c r="AN68" s="162"/>
      <c r="AO68" s="162"/>
      <c r="AP68" s="162"/>
      <c r="AQ68" s="162"/>
      <c r="AR68" s="162"/>
      <c r="AS68" s="162"/>
      <c r="AT68" s="162"/>
      <c r="AU68" s="162"/>
      <c r="AV68" s="162"/>
      <c r="AW68" s="162"/>
      <c r="AX68" s="162"/>
      <c r="AY68" s="162"/>
      <c r="AZ68" s="162"/>
      <c r="BA68" s="162"/>
      <c r="BB68" s="162"/>
      <c r="BC68" s="162"/>
      <c r="BD68" s="162"/>
      <c r="BE68" s="162"/>
      <c r="BF68" s="162"/>
      <c r="BG68" s="162"/>
      <c r="BH68" s="162"/>
      <c r="BI68" s="162"/>
      <c r="BJ68" s="162"/>
      <c r="BK68" s="162"/>
      <c r="BL68" s="162"/>
      <c r="BM68" s="162"/>
      <c r="BN68" s="162"/>
      <c r="BO68" s="162"/>
      <c r="BP68" s="162"/>
      <c r="BQ68" s="162"/>
      <c r="BR68" s="162"/>
      <c r="BS68" s="162"/>
      <c r="BT68" s="162"/>
      <c r="BU68" s="162"/>
      <c r="BV68" s="162"/>
      <c r="BW68" s="162"/>
      <c r="BX68" s="162"/>
      <c r="BY68" s="162"/>
      <c r="BZ68" s="162"/>
      <c r="CA68" s="162"/>
      <c r="CB68" s="162"/>
      <c r="CC68" s="162"/>
      <c r="CD68" s="162"/>
      <c r="CE68" s="162"/>
      <c r="CF68" s="162"/>
      <c r="CG68" s="162"/>
      <c r="CH68" s="162"/>
      <c r="CI68" s="162"/>
      <c r="CJ68" s="167"/>
    </row>
    <row r="69" spans="1:88" ht="31.5" customHeight="1">
      <c r="A69" s="113"/>
      <c r="B69" s="18" t="str">
        <f>IFERROR(VLOOKUP(D69,DB!A:K,11,0),"")</f>
        <v/>
      </c>
      <c r="C69" s="18"/>
      <c r="D69" s="18"/>
      <c r="E69" s="114"/>
      <c r="F69" s="115"/>
      <c r="G69" s="116">
        <f ca="1">IFERROR(NOW()-F69,"-")</f>
        <v>45957.322728587962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45957.322728587962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45957.322728587962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45957.322728587962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45957.322728587962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45957.322728587962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45957.322728587962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45957.322728587962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45957.322728587962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45957.322728587962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45957.322728587962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45957.322728587962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45957.322728587962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45957.322728587962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45957.322728587962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45957.322728587962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45957.322728587962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45957.322728587962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45957.322728587962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45957.322728587962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45957.322728587962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45957.322728587962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45957.322728587962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45957.322728587962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45957.322728587962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45957.322728587962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45957.322728587962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45957.322728587962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45957.322728587962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45957.322728587962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45957.322728587962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45957.322728587962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45957.322728587962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45957.322728587962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45957.322728587962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45957.322728587962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45957.322728587962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45957.322728587962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45957.322728587962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45957.322728587962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45957.322728587962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45957.322728587962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45957.322728587962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45957.322728587962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45957.322728587962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45957.322728587962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45957.322728587962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45957.322728587962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45957.322728587962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45957.322728587962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45957.322728587962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45957.322728587962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45957.322728587962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45957.322728587962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45957.322728587962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45957.322728587962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45957.322728587962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45957.322728587962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45957.322728587962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45957.322728587962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45957.322728587962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45957.322728587962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45957.322728587962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45957.322728587962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45957.322728587962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45957.322728587962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45957.322728587962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45957.322728587962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45957.322728587962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45957.322728587962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45957.322728587962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45957.322728587962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45957.322728587962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45957.322728587962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45957.322728587962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45957.322728587962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45957.322728587962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45957.322728587962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45957.322728587962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45957.322728587962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45957.322728587962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45957.322728587962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45957.322728587962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45957.322728587962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45957.322728587962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45957.322728587962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45957.322728587962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45957.322728587962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45957.322728587962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45957.322728587962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45957.322728587962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45957.322728587962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45957.322728587962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45957.322728587962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45957.322728587962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45957.322728587962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45957.322728587962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45957.322728587962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45957.322728587962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45957.322728587962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45957.322728587962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45957.322728587962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45957.322728587962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45957.322728587962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45957.322728587962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45957.322728587962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45957.322728587962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45957.322728587962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45957.322728587962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45957.322728587962</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45957.322728587962</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45957.322728587962</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45957.322728587962</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45957.322728587962</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45957.322728587962</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45957.322728587962</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45957.322728587962</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45957.322728587962</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45957.322728587962</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45957.322728587962</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45957.322728587962</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45957.322728587962</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45957.322728587962</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45957.322728587962</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45957.322728587962</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45957.322728587962</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45957.322728587962</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45957.322728587962</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45957.322728587962</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45957.322728587962</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45957.322728587962</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45957.322728587962</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45957.322728587962</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45957.322728587962</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45957.322728587962</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45957.322728587962</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45957.322728587962</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45957.322728587962</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45957.322728587962</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45957.322728587962</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45957.322728587962</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45957.322728587962</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45957.322728587962</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61"/>
      <c r="B212" s="162" t="str">
        <f>IFERROR(VLOOKUP(D212,DB!A:K,11,0),"")</f>
        <v/>
      </c>
      <c r="C212" s="162"/>
      <c r="D212" s="162"/>
      <c r="E212" s="163"/>
      <c r="F212" s="164"/>
      <c r="G212" s="165">
        <f ca="1">IFERROR(NOW()-F212,"-")</f>
        <v>45957.322728587962</v>
      </c>
      <c r="H212" s="164"/>
      <c r="I212" s="162" t="str">
        <f>IFERROR(VLOOKUP(D212,DB!A:F,6,0),"")</f>
        <v/>
      </c>
      <c r="J212" s="162" t="str">
        <f>IFERROR(VLOOKUP(D212,DB!A:G,7,0),"")</f>
        <v/>
      </c>
      <c r="K212" s="166"/>
      <c r="L212" s="162" t="str">
        <f>IFERROR(VLOOKUP(D212,DB!A:I,9,0),"")</f>
        <v/>
      </c>
      <c r="M212" s="162"/>
      <c r="N212" s="162"/>
      <c r="O212" s="162"/>
      <c r="P212" s="162"/>
      <c r="Q212" s="162"/>
      <c r="R212" s="162"/>
      <c r="S212" s="162"/>
      <c r="T212" s="162"/>
      <c r="U212" s="162"/>
      <c r="V212" s="162"/>
      <c r="W212" s="162"/>
      <c r="X212" s="162"/>
      <c r="Y212" s="162"/>
      <c r="Z212" s="162"/>
      <c r="AA212" s="162"/>
      <c r="AB212" s="162"/>
      <c r="AC212" s="162"/>
      <c r="AD212" s="162"/>
      <c r="AE212" s="162"/>
      <c r="AF212" s="162"/>
      <c r="AG212" s="162"/>
      <c r="AH212" s="162"/>
      <c r="AI212" s="162"/>
      <c r="AJ212" s="162"/>
      <c r="AK212" s="162"/>
      <c r="AL212" s="162"/>
      <c r="AM212" s="162"/>
      <c r="AN212" s="162"/>
      <c r="AO212" s="162"/>
      <c r="AP212" s="162"/>
      <c r="AQ212" s="162"/>
      <c r="AR212" s="162"/>
      <c r="AS212" s="162"/>
      <c r="AT212" s="162"/>
      <c r="AU212" s="162"/>
      <c r="AV212" s="162"/>
      <c r="AW212" s="162"/>
      <c r="AX212" s="162"/>
      <c r="AY212" s="162"/>
      <c r="AZ212" s="162"/>
      <c r="BA212" s="162"/>
      <c r="BB212" s="162"/>
      <c r="BC212" s="162"/>
      <c r="BD212" s="162"/>
      <c r="BE212" s="162"/>
      <c r="BF212" s="162"/>
      <c r="BG212" s="162"/>
      <c r="BH212" s="162"/>
      <c r="BI212" s="162"/>
      <c r="BJ212" s="162"/>
      <c r="BK212" s="162"/>
      <c r="BL212" s="162"/>
      <c r="BM212" s="162"/>
      <c r="BN212" s="162"/>
      <c r="BO212" s="162"/>
      <c r="BP212" s="162"/>
      <c r="BQ212" s="162"/>
      <c r="BR212" s="162"/>
      <c r="BS212" s="162"/>
      <c r="BT212" s="162"/>
      <c r="BU212" s="162"/>
      <c r="BV212" s="162"/>
      <c r="BW212" s="162"/>
      <c r="BX212" s="162"/>
      <c r="BY212" s="162"/>
      <c r="BZ212" s="162"/>
      <c r="CA212" s="162"/>
      <c r="CB212" s="162"/>
      <c r="CC212" s="162"/>
      <c r="CD212" s="162"/>
      <c r="CE212" s="162"/>
      <c r="CF212" s="162"/>
      <c r="CG212" s="162"/>
      <c r="CH212" s="162"/>
      <c r="CI212" s="162"/>
      <c r="CJ212" s="167"/>
    </row>
  </sheetData>
  <dataValidations count="2">
    <dataValidation allowBlank="1" showInputMessage="1" showErrorMessage="1" sqref="E1" xr:uid="{4D935161-CDD3-4592-B877-3FB59C99E142}"/>
    <dataValidation type="list" allowBlank="1" showInputMessage="1" showErrorMessage="1" sqref="E3:E21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45957.322728819447</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45957.322728819447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45957.322728819447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45957.322728819447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45957.322728819447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45957.322728819447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45957.322728819447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45957.322728819447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45957.322728819447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45957.322728819447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45957.322728819447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45957.322728819447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45957.322728819447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45957.322728819447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45957.322728819447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45957.322728819447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45957.322728819447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45957.322728819447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45957.322728819447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45957.322728819447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45957.322728819447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45957.322728819447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45957.322728819447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45957.322728819447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45957.322728819447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45957.322728819447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45957.322728819447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45957.322728819447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45957.322728819447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45957.322728819447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45957.322728819447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45957.322728819447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45957.322728819447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45957.322728819447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45957.322728819447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45957.322728819447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45957.322728819447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45957.322728819447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45957.322728819447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45957.322728819447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45957.322728819447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45957.322728819447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45957.322728819447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45957.322728819447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45957.322728819447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45957.322728819447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45957.322728819447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45957.322728819447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45957.322728819447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45957.322728819447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45957.322728819447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45957.322728819447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45957.322728819447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45957.322728819447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45957.322728819447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45957.322728819447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45957.322728819447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45957.322728819447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45957.322728819447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45957.322728819447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45957.322728819447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45957.322728819447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45957.322728819447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45957.322728819447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45957.322728819447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45957.322728819447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45957.322728819447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45957.322728819447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45957.322728819447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45957.322728819447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45957.322728819447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45957.322728819447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45957.322728819447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45957.322728819447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45957.322728819447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45957.322728819447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45957.322728819447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45957.322728819447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45957.322728819447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45957.322728819447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45957.322728819447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45957.322728819447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45957.322728819447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45957.322728819447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45957.322728819447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45957.322728819447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45957.322728819447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45957.322728819447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45957.322728819447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45957.322728819447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45957.322728819447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45957.322728819447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45957.322728819447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45957.322728819447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45957.322728819447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45957.322728819447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45957.322728819447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45957.322728819447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45957.322728819447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45957.322728819447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45957.322728819447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45957.322728819447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45957.322728819447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45957.322728819447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45957.322728819447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45957.322728819447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45957.322728819447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45957.322728819447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45957.322728819447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45957.322728819447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45957.322728819447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45957.322728819447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45957.322728819447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45957.322728819447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45957.322728819447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45957.322728819447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45957.322728819447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45957.322728819447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45957.322728819447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45957.322728819447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45957.322728819447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45957.322728819447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45957.322728819447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45957.322728819447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45957.322728819447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45957.322728819447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45957.322728819447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45957.322728819447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45957.322728819447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45957.322728819447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45957.322728819447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45957.322728819447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45957.322728819447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45957.322728819447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45957.322728819447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45957.322728819447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45957.322728819447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45957.322728819447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45957.322728819447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45957.322728819447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45957.322728819447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45957.322728819447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45957.322728819447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45957.322728819447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45957.322728819447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45957.322728819447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45957.322728819447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45957.322728819447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45957.322728819447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45957.322728819447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45957.322728819447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45957.322728819447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45957.322728819447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45957.322728819447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45957.322728819447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45957.322728819447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45957.322728819447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45957.322728819447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45957.322728819447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45957.322728819447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45957.322728819447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45957.322728819447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45957.322728819447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45957.322728819447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45957.322728819447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45957.322728819447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45957.322728819447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45957.322728819447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45957.322728819447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45957.322728819447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45957.322728819447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45957.322728819447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45957.322728819447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45957.322728819447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45957.322728819447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45957.322728819447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45957.322728819447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45957.322728819447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45957.322728819447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45957.322728819447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45957.322728819447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45957.322728819447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45957.322728819447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45957.322728819447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45957.322728819447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45957.322728819447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45957.322728819447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45957.322728819447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45957.322728819447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45957.322728819447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45957.322728819447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45957.322728819447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45957.322728819447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45957.322728819447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45957.322728819447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45957.322728819447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45957.322728819447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45957.322728819447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45957.322728819447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45957.322728819447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45957.322728819447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45957.322728819447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45957.322728819447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45957.322728819447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45957.322728819447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45957.322728819447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45957.322728819447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45957.322728819447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45957.322728819447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45957.322728819447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45957.322728819447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45957.322728819447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45957.322728819447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45957.322728819447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45957.322728819447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45957.322728819447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45957.322728819447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45957.322728819447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45957.322728819447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45957.322728819447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45957.322728819447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45957.322728819447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45957.322728819447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45957.322728819447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45957.322728819447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45957.322728819447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45957.322728819447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45957.322728819447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45957.322728819447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45957.322728819447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45957.322728819447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45957.322728819447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45957.322728819447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45957.322728819447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45957.322728819447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45957.322728819447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45957.322728819447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45957.322728819447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45957.322728819447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45957.322728819447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45957.322728819447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45957.322728819447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45957.322728819447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45957.322728819447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45957.322728819447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45957.322728819447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45957.322728819447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45957.322728819447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45957.322728819447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45957.322728819447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45957.322728819447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45957.322728819447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45957.322728819447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45957.322728819447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45957.322728819447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45957.322728819447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45957.322728819447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45957.322728819447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45957.322728819447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45957.322728819447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45957.322728819447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45957.322728819447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45957.322728819447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45957.322728819447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45957.322728819447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45957.322728819447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45957.322728819447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45957.322728819447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45957.322728819447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45957.322728819447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45957.322728819447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45957.322728819447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45957.322728819447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45957.322728819447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45957.322728819447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45957.322728819447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45957.322728819447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45957.322728819447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45957.322728819447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45957.322728819447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45957.322728819447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45957.322728819447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45957.322728819447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45957.322728819447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45957.322728819447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45957.322728819447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45957.322728819447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45957.322728819447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45957.322728819447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45957.322728819447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45957.322728819447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45957.322728819447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45957.322728819447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45957.322728819447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45957.322728819447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45957.322728819447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45957.322728819447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45957.322728819447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45957.322728819447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45957.322728819447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45957.322728819447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45957.322728819447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45957.322728819447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45957.322728819447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45957.322728819447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45957.322728819447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45957.322728819447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45957.322728819447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45957.322728819447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45957.322728819447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45957.322728819447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45957.322728819447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45957.322728819447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45957.322728819447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45957.322728819447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45957.322728819447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45957.322728819447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45957.322728819447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45957.322728819447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45957.322728819447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45957.322728819447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45957.322728819447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45957.322728819447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45957.322728819447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45957.322728819447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45957.322728819447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45957.322728819447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45957.322728819447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45957.322728819447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45957.322728819447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45957.322728819447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45957.322728819447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45957.322728819447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45957.322728819447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45957.322728819447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45957.322728819447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45957.322728819447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45957.322728819447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45957.322728819447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45957.322728819447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45957.322728819447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45957.322728819447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45957.322728819447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45957.322728819447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45957.322728819447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45957.322728819447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45957.322728819447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45957.322728819447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45957.322728819447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45957.322728819447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45957.322728819447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45957.322728819447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45957.322728819447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45957.322728819447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45957.322728819447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45957.322728819447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45957.322728819447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45957.322728819447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45957.322728819447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45957.322728819447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45957.322728819447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45957.322728819447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45957.322728819447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45957.322728819447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45957.322728819447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45957.322728819447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45957.322728819447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45957.322728819447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45957.322728819447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45957.322728819447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45957.322728819447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45957.322728819447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45957.322728819447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45957.322728819447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45957.322728819447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45957.322728819447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45957.322728819447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45957.322728819447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45957.322728819447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45957.322728819447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45957.322728819447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45957.322728819447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45957.322728819447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45957.322728819447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45957.322728819447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45957.322728819447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45957.322728819447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45957.322728819447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45957.322728819447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45957.322728819447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45957.322728819447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45957.322728819447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45957.322728819447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45957.322728819447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45957.322728819447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45957.322728819447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45957.322728819447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45957.322728819447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45957.322728819447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45957.322728819447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45957.322728819447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45957.322728819447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45957.322728819447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45957.322728819447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45957.322728819447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45957.322728819447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45957.322728819447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45957.322728819447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45957.322728819447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45957.322728819447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45957.322728819447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45957.322728819447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45957.322728819447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45957.322728819447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45957.322728819447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45957.322728819447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45957.322728819447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45957.322728819447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45957.322728819447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45957.322728819447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45957.322728819447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45957.322728819447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45957.322728819447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45957.322728819447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45957.322728819447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45957.322728819447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45957.322728819447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45957.322728819447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45957.322728819447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45957.322728819447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45957.322728819447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45957.322728819447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45957.322728819447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45957.322728819447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45957.322728819447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45957.322728819447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45957.322728819447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45957.322728819447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45957.322728819447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45957.322728819447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45957.322728819447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45957.322728819447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45957.322728819447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45957.322728819447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45957.322728819447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45957.322728819447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45957.322728819447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45957.322728819447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45957.322728819447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45957.322728819447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45957.322728819447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45957.322728819447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45957.322728819447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45957.322728819447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45957.322728819447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45957.322728819447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45957.322728819447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45957.322728819447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45957.322728819447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45957.322728819447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45957.322728819447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45957.322728819447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45957.322728819447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45957.322728819447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45957.322728819447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45957.322728819447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45957.322728819447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45957.322728819447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45957.322728819447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45957.322728819447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45957.322728819447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45957.322728819447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45957.322728819447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45957.322728819447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45957.322728819447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45957.322728819447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45957.322728819447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45957.322728819447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45957.322728819447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45957.322728819447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45957.322728819447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45957.322728819447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45957.322728819447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45957.322728819447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45957.322728819447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45957.322728819447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45957.322728819447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45957.322728819447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45957.322728819447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45957.322728819447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45957.322728819447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45957.322728819447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45957.322728819447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45957.322728819447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45957.322728819447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45957.322728819447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45957.322728819447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45957.322728819447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45957.322728819447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45957.322728819447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45957.322728819447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45957.322728819447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45957.322728819447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45957.322728819447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45957.322728819447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45957.322728819447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45957.322728819447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45957.322728819447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45957.322728819447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45957.322728819447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45957.322728819447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45957.322728819447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45957.322728819447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45957.322728819447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45957.322728819447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45957.322728819447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45957.322728819447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45957.322728819447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45957.322728819447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45957.322728819447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45957.322728819447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45957.322728819447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45957.322728819447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45957.322728819447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45957.322728819447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45957.322728819447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45957.322728819447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45957.322728819447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45957.322728819447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45957.322728819447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45957.322728819447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45957.322728819447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45957.322728819447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45957.322728819447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45957.322728819447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45957.322728819447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45957.322728819447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45957.322728819447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45957.322728819447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45957.322728819447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45957.322728819447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45957.322728819447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45957.322728819447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45957.322728819447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45957.322728819447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45957.322728819447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45957.322728819447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45957.322728819447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45957.322728819447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45957.322728819447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45957.322728819447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45957.322728819447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45957.322728819447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45957.322728819447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45957.322728819447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45957.322728819447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45957.322728819447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45957.322728819447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45957.322728819447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45957.322728819447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45957.322728819447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45957.322728819447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45957.322728819447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45957.322728819447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45957.322728819447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45957.322728819447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45957.322728819447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45957.322728819447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45957.322728819447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45957.322728819447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45957.322728819447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45957.322728819447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45957.322728819447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45957.322728819447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45957.322728819447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45957.322728819447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45957.322728819447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45957.322728819447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45957.322728819447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45957.322728819447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45957.322728819447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45957.322728819447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45957.322728819447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45957.322728819447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45957.322728819447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45957.322728819447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45957.322728819447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45957.322728819447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45957.322728819447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45957.322728819447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45957.322728819447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45957.322728819447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45957.322728819447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45957.322728819447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45957.322728819447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45957.322728819447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45957.322728819447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45957.322728819447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45957.322728819447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45957.322728819447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45957.322728819447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45957.322728819447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45957.322728819447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45957.322728819447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45957.322728819447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45957.322728819447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45957.322728819447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45957.322728819447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45957.322728819447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45957.322728819447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45957.322728819447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45957.322728819447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45957.322728819447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45957.322728819447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45957.322728819447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45957.322728819447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45957.322728819447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45957.322728819447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45957.322728819447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45957.322728819447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45957.322728819447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45957.322728819447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45957.322728819447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45957.322728819447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45957.322728819447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45957.322728819447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45957.322728819447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45957.322728819447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45957.322728819447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45957.322728819447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45957.322728819447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45957.322728819447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45957.322728819447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45957.322728819447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45957.322728819447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45957.322728819447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45957.322728819447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45957.322728819447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45957.322728819447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45957.322728819447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45957.322728819447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45957.322728819447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45957.322728819447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45957.322728819447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45957.322728819447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45957.322728819447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45957.322728819447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45957.322728819447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45957.322728819447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45957.322728819447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45957.322728819447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45957.322728819447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45957.322728819447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45957.322728819447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45957.322728819447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45957.322728819447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45957.322728819447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45957.322728819447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45957.322728819447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45957.322728819447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45957.322728819447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45957.322728819447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45957.322728819447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45957.322728819447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45957.322728819447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45957.322728819447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45957.322728819447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45957.322728819447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45957.322728819447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45957.322728819447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45957.322728819447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45957.322728819447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45957.322728819447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45957.322728819447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45957.322728819447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45957.322728819447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45957.322728819447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45957.322728819447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45957.322728819447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45957.322728819447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45957.322728819447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45957.322728819447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45957.322728819447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45957.322728819447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45957.322728819447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45957.322728819447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45957.322728819447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45957.322728819447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45957.322728819447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45957.322728819447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45957.322728819447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45957.322728819447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45957.322728819447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45957.322728819447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45957.322728819447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45957.322728819447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45957.322728819447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45957.322728819447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45957.322728819447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45957.322728819447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45957.322728819447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45957.322728819447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45957.322728819447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45957.322728819447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45957.322728819447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45957.322728819447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45957.322728819447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45957.322728819447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45957.322728819447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45957.322728819447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45957.322728819447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45957.322728819447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45957.322728819447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45957.322728819447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45957.322728819447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45957.322728819447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45957.322728819447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45957.322728819447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45957.322728819447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45957.322728819447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45957.322728819447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45957.322728819447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45957.322728819447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45957.322728819447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45957.322728819447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45957.322728819447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45957.322728819447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45957.322728819447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45957.322728819447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45957.322728819447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45957.322728819447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45957.322728819447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45957.322728819447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45957.322728819447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45957.322728819447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45957.322728819447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45957.322728819447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45957.322728819447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45957.322728819447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45957.322728819447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45957.322728819447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45957.322728819447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45957.322728819447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45957.322728819447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45957.322728819447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45957.322728819447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45957.322728819447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45957.322728819447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45957.322728819447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45957.322728819447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45957.322728819447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45957.322728819447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45957.322728819447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45957.322728819447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45957.322728819447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45957.322728819447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45957.322728819447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45957.322728819447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45957.322728819447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45957.322728819447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45957.322728819447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45957.322728819447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45957.322728819447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45957.322728819447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45957.322728819447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45957.322728819447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45957.322728819447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45957.322728819447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45957.322728819447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45957.322728819447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45957.322728819447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45957.322728819447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45957.322728819447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45957.322728819447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45957.322728819447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45957.322728819447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45957.322728819447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45957.322728819447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45957.322728819447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45957.322728819447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45957.322728819447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45957.322728819447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45957.322728819447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45957.322728819447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45957.322728819447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45957.322728819447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45957.322728819447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45957.322728819447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45957.322728819447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45957.322728819447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45957.322728819447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45957.322728819447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45957.322728819447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45957.322728819447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45957.322728819447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45957.322728819447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45957.322728819447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45957.322728819447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45957.322728819447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45957.322728819447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45957.322728819447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45957.322728819447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45957.322728819447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45957.322728819447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45957.322728819447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45957.322728819447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45957.322728819447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45957.322728819447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45957.322728819447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45957.322728819447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45957.322728819447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45957.322728819447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45957.322728819447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45957.322728819447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45957.322728819447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45957.322728819447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45957.322728819447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45957.322728819447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45957.322728819447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45957.322728819447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45957.322728819447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45957.322728819447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45957.322728819447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45957.322728819447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45957.322728819447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45957.322728819447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45957.322728819447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45957.322728819447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45957.322728819447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45957.322728819447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45957.322728819447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45957.322728819447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45957.322728819447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45957.322728819447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45957.322728819447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45957.322728819447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45957.322728819447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45957.322728819447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45957.322728819447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45957.322728819447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45957.322728819447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45957.322728819447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45957.322728819447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45957.322728819447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45957.322728819447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45957.322728819447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45957.322728819447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45957.322728819447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45957.322728819447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45957.322728819447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45957.322728819447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45957.322728819447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45957.322728819447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45957.322728819447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45957.322728819447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45957.322728819447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45957.322728819447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45957.322728819447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45957.322728819447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45957.322728819447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45957.322728819447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45957.322728819447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45957.322728819447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45957.322728819447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45957.322728819447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45957.322728819447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45957.322728819447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45957.322728819447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45957.322728819447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45957.322728819447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45957.322728819447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45957.322728819447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45957.322728819447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45957.322728819447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45957.322728819447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45957.322728819447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45957.322728819447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45957.322728819447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45957.322728819447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45957.322728819447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45957.322728819447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45957.322728819447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45957.322728819447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45957.322728819447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45957.322728819447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45957.322728819447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45957.322728819447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45957.322728819447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45957.322728819447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45957.322728819447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45957.322728819447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45957.322728819447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45957.322728819447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45957.322728819447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45957.322728819447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45957.322728819447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45957.322728819447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45957.322728819447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45957.322728819447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45957.322728819447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45957.322728819447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45957.322728819447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45957.322728819447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45957.322728819447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45957.322728819447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45957.322728819447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45957.322728819447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45957.322728819447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45957.322728819447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45957.322728819447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45957.322728819447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45957.322728819447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45957.322728819447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45957.322728819447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45957.322728819447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45957.322728819447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45957.322728819447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45957.322728819447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45957.322728819447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45957.322728819447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45957.322728819447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45957.322728819447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45957.322728819447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45957.322728819447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45957.322728819447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45957.322728819447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45957.322728819447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45957.322728819447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45957.322728819447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45957.322728819447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45957.322728819447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45957.322728819447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45957.322728819447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45957.322728819447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45957.322728819447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45957.322728819447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45957.322728819447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45957.322728819447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45957.322728819447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45957.322728819447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45957.322728819447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45957.322728819447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45957.322728819447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45957.322728819447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45957.322728819447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45957.322728819447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45957.322728819447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45957.322728819447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45957.322728819447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45957.322728819447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45957.322728819447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45957.322728819447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45957.322728819447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45957.322728819447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45957.322728819447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45957.322728819447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45957.322728819447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45957.322728819447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45957.322728819447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45957.322728819447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45957.322728819447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45957.322728819447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45957.322728819447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45957.322728819447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45957.322728819447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45957.322728819447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45957.322728819447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45957.322728819447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45957.322728819447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45957.322728819447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45957.322728819447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45957.322728819447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45957.322728819447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45957.322728819447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45957.322728819447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45957.322728819447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45957.322728819447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45957.322728819447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45957.322728819447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45957.322728819447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45957.322728819447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45957.322728819447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45957.322728819447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45957.322728819447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45957.322728819447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45957.322728819447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45957.322728819447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45957.322728819447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45957.322728819447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45957.322728819447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45957.322728819447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45957.322728819447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45957.322728819447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45957.322728819447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45957.322728819447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45957.322728819447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45957.322728819447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45957.322728819447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45957.322728819447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45957.322728819447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45957.322728819447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45957.322728819447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45957.322728819447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45957.322728819447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45957.322728819447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45957.322728819447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45957.322728819447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45957.322728819447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45957.322728819447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45957.322728819447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45957.322728819447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45957.322728819447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45957.322728819447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45957.322728819447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45957.322728819447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45957.322728819447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45957.322728819447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45957.322728819447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45957.322728819447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45957.322728819447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45957.322728819447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45957.322728819447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45957.322728819447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45957.322728819447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45957.322728819447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45957.322728819447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45957.322728819447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45957.322728819447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45957.322728819447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45957.322728819447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45957.322728819447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45957.322728819447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45957.322728819447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45957.322728819447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45957.322728819447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45957.322728819447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45957.322728819447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45957.322728819447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45957.322728819447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45957.322728819447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45957.322728819447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45957.322728819447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45957.322728819447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45957.322728819447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45957.322728819447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45957.322728819447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45957.322728819447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45957.322728819447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45957.322728819447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45957.322728819447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45957.322728819447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45957.322728819447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45957.322728819447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45957.322728819447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45957.322728819447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45957.322728819447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45957.322728819447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45957.322728819447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45957.322728819447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45957.322728819447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45957.322728819447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45957.322728819447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45957.322728819447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45957.322728819447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45957.322728819447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45957.322728819447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45957.322728819447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45957.322728819447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45957.322728819447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45957.322728819447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45957.322728819447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45957.322728819447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45957.322728819447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45957.322728819447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45957.322728819447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45957.322728819447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45957.322728819447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45957.322728819447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45957.322728819447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45957.322728819447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45957.322728819447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45957.322728819447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45957.322728819447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45957.322728819447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45957.322728819447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45957.322728819447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45957.322728819447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45957.322728819447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45957.322728819447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45957.322728819447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45957.322728819447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45957.322728819447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45957.322728819447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45957.322728819447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45957.322728819447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45957.322728819447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45957.322728819447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45957.322728819447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45957.322728819447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45957.322728819447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45957.322728819447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45957.322728819447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45957.322728819447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45957.322728819447</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45957.322728819447</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45957.322728819447</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45957.322728819447</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45957.322728819447</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45957.322728819447</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45957.322728819447</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45957.322728819447</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06"/>
  <sheetViews>
    <sheetView tabSelected="1" workbookViewId="0">
      <selection activeCell="B9" sqref="B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253.84201122685045</v>
      </c>
      <c r="H2" s="99">
        <v>45703.474768518521</v>
      </c>
      <c r="I2" s="99" t="str">
        <f>IFERROR(VLOOKUP(D2,DB!A:F,6,0),"")</f>
        <v>SCECO</v>
      </c>
      <c r="J2" s="99" t="str">
        <f>IFERROR(VLOOKUP(D2,DB!A:G,7,0),"")</f>
        <v>Dead</v>
      </c>
      <c r="K2" s="101" t="s">
        <v>39085</v>
      </c>
      <c r="L2" s="94" t="str">
        <f>IFERROR(VLOOKUP(D2,DB!A:I,9,0),"")</f>
        <v>Latis</v>
      </c>
    </row>
    <row r="3" spans="1:16" ht="30" customHeight="1">
      <c r="A3" s="94" t="s">
        <v>39086</v>
      </c>
      <c r="B3" s="94" t="str">
        <f>IFERROR(VLOOKUP(D3,DB!A:K,11,0),"")</f>
        <v>R4</v>
      </c>
      <c r="C3" s="94">
        <v>1</v>
      </c>
      <c r="D3" s="94" t="s">
        <v>27420</v>
      </c>
      <c r="E3" s="98" t="s">
        <v>38998</v>
      </c>
      <c r="F3" s="123">
        <v>45953.634722222225</v>
      </c>
      <c r="G3" s="124">
        <f ca="1">IFERROR(NOW()-F3,"")</f>
        <v>3.688006597221829</v>
      </c>
      <c r="H3" s="123">
        <v>45953.546631944446</v>
      </c>
      <c r="I3" s="99" t="str">
        <f>IFERROR(VLOOKUP(D3,DB!A:F,6,0),"")</f>
        <v>SCECO</v>
      </c>
      <c r="J3" s="99" t="str">
        <f>IFERROR(VLOOKUP(D3,DB!A:G,7,0),"")</f>
        <v>Dead</v>
      </c>
      <c r="K3" s="125" t="s">
        <v>39087</v>
      </c>
      <c r="L3" s="121" t="str">
        <f>IFERROR(VLOOKUP(D3,DB!A:I,9,0),"")</f>
        <v>Latis</v>
      </c>
    </row>
    <row r="4" spans="1:16" ht="15" customHeight="1">
      <c r="A4" s="119" t="s">
        <v>39088</v>
      </c>
      <c r="B4" s="119" t="str">
        <f>IFERROR(VLOOKUP(D4,DB!A:K,11,0),"")</f>
        <v>R4</v>
      </c>
      <c r="C4" s="120">
        <v>2</v>
      </c>
      <c r="D4" s="94" t="s">
        <v>39089</v>
      </c>
      <c r="E4" s="98" t="s">
        <v>38998</v>
      </c>
      <c r="F4" s="123">
        <v>45957.25277777778</v>
      </c>
      <c r="G4" s="124">
        <f ca="1">IFERROR(NOW()-F4,"")</f>
        <v>6.9951041667081881E-2</v>
      </c>
      <c r="H4" s="123">
        <v>45957.246539351851</v>
      </c>
      <c r="I4" s="119" t="str">
        <f>IFERROR(VLOOKUP(D4,DB!A:F,6,0),"")</f>
        <v>Generator-SG</v>
      </c>
      <c r="J4" s="119" t="str">
        <f>IFERROR(VLOOKUP(D4,DB!A:G,7,0),"")</f>
        <v>No BB Shifted</v>
      </c>
      <c r="K4" s="125" t="s">
        <v>39090</v>
      </c>
      <c r="L4" s="121" t="str">
        <f>IFERROR(VLOOKUP(D4,DB!A:I,9,0),"")</f>
        <v>Latis</v>
      </c>
    </row>
    <row r="5" spans="1:16" ht="15" customHeight="1">
      <c r="A5" s="119"/>
      <c r="B5" s="119" t="str">
        <f>IFERROR(VLOOKUP(D5,DB!A:K,11,0),"")</f>
        <v/>
      </c>
      <c r="C5" s="120"/>
      <c r="D5" s="94"/>
      <c r="E5" s="98"/>
      <c r="F5" s="123"/>
      <c r="G5" s="124">
        <f ca="1">IFERROR(NOW()-F5,"")</f>
        <v>45957.322728819447</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45957.322728819447</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45957.322728819447</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45957.322728819447</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45957.322728819447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45957.322728819447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45957.322728819447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45957.322728819447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45957.322728819447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45957.322728819447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45957.322728819447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45957.322728819447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45957.322728819447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45957.322728819447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45957.322728819447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45957.322728819447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45957.322728819447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45957.322728819447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45957.322728819447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45957.322728819447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45957.322728819447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45957.322728819447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45957.322728819447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45957.322728819447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45957.322728819447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45957.322728819447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45957.322728819447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45957.322728819447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45957.322728819447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45957.322728819447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45957.322728819447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45957.322728819447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45957.322728819447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45957.322728819447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45957.322728819447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45957.322728819447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45957.322728819447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45957.322728819447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45957.322728819447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45957.322728819447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45957.322728819447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45957.322728819447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45957.322728819447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45957.322728819447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45957.322728819447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45957.322728819447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45957.322728819447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45957.322728819447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45957.322728819447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45957.322728819447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45957.322728819447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45957.322728819447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45957.322728819447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45957.322728819447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45957.322728819447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45957.322728819447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45957.322728819447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45957.322728819447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45957.322728819447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45957.322728819447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45957.322728819447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45957.322728819447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45957.322728819447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45957.322728819447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45957.322728819447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45957.322728819447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45957.322728819447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45957.322728819447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45957.322728819447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45957.322728819447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45957.322728819447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45957.322728819447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45957.322728819447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45957.322728819447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45957.322728819447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45957.322728819447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45957.322728819447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45957.322728819447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45957.322728819447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45957.322728819447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45957.322728819447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45957.322728819447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45957.322728819447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45957.322728819447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45957.322728819447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45957.322728819447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45957.322728819447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45957.322728819447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45957.322728819447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45957.322728819447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45957.322728819447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45957.322728819447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45957.322728819447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45957.322728819447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45957.322728819447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45957.322728819447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45957.322728819447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45957.322728819447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45957.322728819447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45957.322728819447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45957.322728819447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45957.322728819447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45957.322728819447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45957.322728819447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45957.322728819447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45957.322728819447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45957.322728819447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45957.322728819447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45957.322728819447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45957.322728819447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45957.322728819447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45957.322728819447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45957.322728819447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45957.322728819447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45957.322728819447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45957.322728819447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45957.322728819447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45957.322728819447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45957.322728819447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45957.322728819447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45957.322728819447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45957.322728819447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45957.322728819447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45957.322728819447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45957.322728819447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45957.322728819447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45957.322728819447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45957.322728819447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45957.322728819447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45957.322728819447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45957.322728819447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45957.322728819447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45957.322728819447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45957.322728819447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45957.322728819447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45957.322728819447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45957.322728819447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45957.322728819447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45957.322728819447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45957.322728819447</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45957.322728819447</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45957.322728819447</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45957.322728819447</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45957.322728819447</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45957.322728819447</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45957.322728819447</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45957.322728819447</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45957.322728819447</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45957.322728819447</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45957.322728819447</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45957.322728819447</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45957.322728819447</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45957.322728819447</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45957.322728819447</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45957.322728819447</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45957.322728819447</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45957.322728819447</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45957.322728819447</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45957.322728819447</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45957.322728819447</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45957.322728819447</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45957.322728819447</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45957.322728819447</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45957.322728819447</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45957.322728819447</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45957.322728819447</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45957.322728819447</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45957.322728819447</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45957.322728819447</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45957.322728819447</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45957.322728819447</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45957.322728819447</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45957.322728819447</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45957.322728819447</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45957.322728819447</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45957.322728819447</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45957.322728819447</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45957.322728819447</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45957.322728819447</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45957.322728819447</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45957.322728819447</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45957.322728819447</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45957.322728819447</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45957.322728819447</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45957.322728819447</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45957.322728819447</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45957.322728819447</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45957.322728819447</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45957.322728819447</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45957.322728819447</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45957.322728819447</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45957.322728819447</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45957.322728819447</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45957.322728819447</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45957.322728819447</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45957.322728819447</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45957.322728819447</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45957.322728819447</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45957.322728819447</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45957.322728819447</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45957.322728819447</v>
      </c>
      <c r="H205" s="123"/>
      <c r="I205" s="119" t="str">
        <f>IFERROR(VLOOKUP(D205,DB!A:F,6,0),"")</f>
        <v/>
      </c>
      <c r="J205" s="119" t="str">
        <f>IFERROR(VLOOKUP(D205,DB!A:G,7,0),"")</f>
        <v/>
      </c>
      <c r="K205" s="125"/>
      <c r="L205" s="121" t="str">
        <f>IFERROR(VLOOKUP(D205,DB!A:I,9,0),"")</f>
        <v/>
      </c>
    </row>
    <row r="206" spans="1:12" ht="15" customHeight="1">
      <c r="A206" s="126"/>
      <c r="B206" s="126" t="str">
        <f>IFERROR(VLOOKUP(D206,DB!A:K,11,0),"")</f>
        <v/>
      </c>
      <c r="C206" s="127"/>
      <c r="D206" s="128"/>
      <c r="E206" s="129"/>
      <c r="F206" s="130"/>
      <c r="G206" s="131">
        <f ca="1">IFERROR(NOW()-F206,"")</f>
        <v>45957.322728819447</v>
      </c>
      <c r="H206" s="130"/>
      <c r="I206" s="126" t="str">
        <f>IFERROR(VLOOKUP(D206,DB!A:F,6,0),"")</f>
        <v/>
      </c>
      <c r="J206" s="126" t="str">
        <f>IFERROR(VLOOKUP(D206,DB!A:G,7,0),"")</f>
        <v/>
      </c>
      <c r="K206" s="132"/>
      <c r="L206" s="128" t="str">
        <f>IFERROR(VLOOKUP(D206,DB!A:I,9,0),"")</f>
        <v/>
      </c>
    </row>
  </sheetData>
  <dataValidations count="2">
    <dataValidation allowBlank="1" showInputMessage="1" showErrorMessage="1" sqref="E1" xr:uid="{A4F81451-56CC-4543-9497-104C4E44EE4B}"/>
    <dataValidation type="list" allowBlank="1" showInputMessage="1" showErrorMessage="1" sqref="E2:E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39091</v>
      </c>
      <c r="B2" s="37" t="str">
        <f>IFERROR(VLOOKUP(D2,DB!A:K,11,0),"")</f>
        <v>R5</v>
      </c>
      <c r="C2" s="37">
        <v>3</v>
      </c>
      <c r="D2" s="118" t="s">
        <v>36034</v>
      </c>
      <c r="E2" s="37" t="s">
        <v>38998</v>
      </c>
      <c r="F2" s="38">
        <v>45891.832060185188</v>
      </c>
      <c r="G2" s="144">
        <f ca="1">IFERROR(NOW()-F2,"")</f>
        <v>65.490668634258327</v>
      </c>
      <c r="H2" s="38">
        <v>45891.790393518517</v>
      </c>
      <c r="I2" s="37" t="str">
        <f>IFERROR(VLOOKUP(D2,DB!A:F,6,0),"")</f>
        <v>Generator-SG</v>
      </c>
      <c r="J2" s="37" t="str">
        <f>IFERROR(VLOOKUP(D2,DB!A:G,7,0),"")</f>
        <v>Vandalized</v>
      </c>
      <c r="K2" s="37" t="s">
        <v>39092</v>
      </c>
      <c r="L2" s="37" t="str">
        <f>IFERROR(VLOOKUP(D2,DB!A:I,9,0),"")</f>
        <v>Latis</v>
      </c>
      <c r="M2" s="117"/>
    </row>
    <row r="3" spans="1:13" ht="30.75">
      <c r="A3" s="37" t="s">
        <v>39093</v>
      </c>
      <c r="B3" s="37" t="str">
        <f>IFERROR(VLOOKUP(D3,DB!A:K,11,0),"")</f>
        <v>R5</v>
      </c>
      <c r="C3" s="37">
        <v>1</v>
      </c>
      <c r="D3" s="37" t="s">
        <v>31329</v>
      </c>
      <c r="E3" s="37" t="s">
        <v>39079</v>
      </c>
      <c r="F3" s="38">
        <v>45926.188877314817</v>
      </c>
      <c r="G3" s="144">
        <f t="shared" ref="G3" ca="1" si="0">IFERROR(NOW()-F3,"")</f>
        <v>31.133851504630002</v>
      </c>
      <c r="H3" s="38">
        <v>45926.158159722225</v>
      </c>
      <c r="I3" s="37" t="str">
        <f>IFERROR(VLOOKUP(D3,DB!A:F,6,0),"")</f>
        <v>SCECO</v>
      </c>
      <c r="J3" s="37" t="str">
        <f>IFERROR(VLOOKUP(D3,DB!A:G,7,0),"")</f>
        <v>Good</v>
      </c>
      <c r="K3" s="37" t="s">
        <v>39094</v>
      </c>
      <c r="L3" s="37" t="str">
        <f>IFERROR(VLOOKUP(D3,DB!A:I,9,0),"")</f>
        <v>Latis</v>
      </c>
      <c r="M3" s="117"/>
    </row>
    <row r="4" spans="1:13" ht="48" customHeight="1">
      <c r="A4" s="152" t="s">
        <v>39095</v>
      </c>
      <c r="B4" s="152" t="str">
        <f>IFERROR(VLOOKUP(D4,DB!A:K,11,0),"")</f>
        <v>R5</v>
      </c>
      <c r="C4" s="152">
        <v>1</v>
      </c>
      <c r="D4" s="152" t="s">
        <v>34781</v>
      </c>
      <c r="E4" s="152" t="s">
        <v>39079</v>
      </c>
      <c r="F4" s="153">
        <v>45948.661111111112</v>
      </c>
      <c r="G4" s="154">
        <f ca="1">IFERROR(NOW()-F4,"")</f>
        <v>8.6616177083342336</v>
      </c>
      <c r="H4" s="153">
        <v>45948.661111111112</v>
      </c>
      <c r="I4" s="152" t="str">
        <f>IFERROR(VLOOKUP(D4,DB!A:F,6,0),"")</f>
        <v>SCECO</v>
      </c>
      <c r="J4" s="152" t="str">
        <f>IFERROR(VLOOKUP(D4,DB!A:G,7,0),"")</f>
        <v>Dead</v>
      </c>
      <c r="K4" s="152" t="s">
        <v>39096</v>
      </c>
      <c r="L4" s="152" t="str">
        <f>IFERROR(VLOOKUP(D4,DB!A:I,9,0),"")</f>
        <v>Latis</v>
      </c>
    </row>
    <row r="5" spans="1:13" ht="15">
      <c r="A5" s="152"/>
      <c r="B5" s="152"/>
      <c r="C5" s="152"/>
      <c r="D5" s="152"/>
      <c r="E5" s="152"/>
      <c r="F5" s="153"/>
      <c r="G5" s="154">
        <f ca="1">IFERROR(NOW()-F5,"")</f>
        <v>45957.322728587962</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45957.322728587962</v>
      </c>
      <c r="H6" s="153"/>
      <c r="I6" s="152" t="str">
        <f>IFERROR(VLOOKUP(D6,DB!A:F,6,0),"")</f>
        <v/>
      </c>
      <c r="J6" s="152" t="str">
        <f>IFERROR(VLOOKUP(D6,DB!A:G,7,0),"")</f>
        <v/>
      </c>
      <c r="K6" s="152"/>
      <c r="L6" s="152" t="str">
        <f>IFERROR(VLOOKUP(D6,DB!A:I,9,0),"")</f>
        <v/>
      </c>
    </row>
    <row r="7" spans="1:13" ht="15">
      <c r="A7" s="152"/>
      <c r="B7" s="152"/>
      <c r="C7" s="152"/>
      <c r="D7" s="170"/>
      <c r="E7" s="152"/>
      <c r="F7" s="153"/>
      <c r="G7" s="154">
        <f ca="1">IFERROR(NOW()-F7,"")</f>
        <v>45957.322728587962</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45957.322728587962</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45957.322728587962</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45957.322728587962</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45957.322728587962</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45957.322728587962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45957.322728587962</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45957.322728587962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45957.322728587962</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45957.322728587962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45957.322728587962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45957.322728587962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45957.322728587962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45957.322728587962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45957.322728587962</v>
      </c>
      <c r="H21" s="153"/>
      <c r="I21" s="152" t="str">
        <f>IFERROR(VLOOKUP(D21,DB!A:F,6,0),"")</f>
        <v/>
      </c>
      <c r="J21" s="152" t="str">
        <f>IFERROR(VLOOKUP(D21,DB!A:G,7,0),"")</f>
        <v/>
      </c>
      <c r="K21" s="152"/>
      <c r="L21" s="152" t="str">
        <f>IFERROR(VLOOKUP(D21,DB!A:I,9,0),"")</f>
        <v/>
      </c>
    </row>
    <row r="22" spans="1:12" ht="15">
      <c r="A22" s="152"/>
      <c r="B22" s="152" t="str">
        <f>IFERROR(VLOOKUP(D22,DB!A:K,11,0),"")</f>
        <v/>
      </c>
      <c r="C22" s="152"/>
      <c r="D22"/>
      <c r="E22" s="152"/>
      <c r="F22" s="153"/>
      <c r="G22" s="154">
        <f ca="1">IFERROR(NOW()-F22,"")</f>
        <v>45957.322728587962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45957.322728587962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45957.322728587962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45957.322728587962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45957.322728587962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45957.322728587962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45957.322728587962</v>
      </c>
      <c r="H28" s="153"/>
      <c r="I28" s="152" t="str">
        <f>IFERROR(VLOOKUP(D28,DB!A:F,6,0),"")</f>
        <v/>
      </c>
      <c r="J28" s="152" t="str">
        <f>IFERROR(VLOOKUP(D28,DB!A:G,7,0),"")</f>
        <v/>
      </c>
      <c r="K28" s="152"/>
      <c r="L28" s="152" t="str">
        <f>IFERROR(VLOOKUP(D28,DB!A:I,9,0),"")</f>
        <v/>
      </c>
    </row>
    <row r="29" spans="1:12" ht="15.75">
      <c r="A29" s="152"/>
      <c r="B29" s="152" t="str">
        <f>IFERROR(VLOOKUP(D29,DB!A:K,11,0),"")</f>
        <v/>
      </c>
      <c r="C29" s="152"/>
      <c r="D29" s="169"/>
      <c r="E29" s="152"/>
      <c r="F29" s="153"/>
      <c r="G29" s="154">
        <f ca="1">IFERROR(NOW()-F29,"")</f>
        <v>45957.322728587962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45957.322728587962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45957.322728587962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45957.322728587962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45957.322728587962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45957.322728587962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45957.322728587962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45957.322728587962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45957.322728587962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45957.322728587962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45957.322728587962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45957.322728587962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45957.322728587962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45957.322728587962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45957.322728587962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45957.322728587962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45957.322728587962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45957.322728587962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45957.322728587962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45957.322728587962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45957.322728587962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45957.322728587962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45957.322728587962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45957.322728587962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45957.322728587962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45957.322728587962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45957.322728587962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45957.322728587962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45957.322728587962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45957.322728587962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45957.322728587962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45957.322728587962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45957.322728587962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45957.322728587962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45957.322728587962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45957.322728587962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45957.322728587962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45957.322728587962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45957.322728587962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45957.322728587962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45957.322728587962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45957.322728587962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45957.322728587962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45957.322728587962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45957.322728587962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45957.322728587962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45957.322728587962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45957.322728587962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45957.322728587962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45957.322728587962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45957.322728587962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45957.322728587962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45957.322728587962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45957.322728587962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45957.322728587962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45957.322728587962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45957.322728587962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45957.322728587962</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45957.322728587962</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45957.322728587962</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45957.322728587962</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45957.322728587962</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45957.322728587962</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45957.322728587962</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45957.322728587962</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45957.322728587962</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45957.322728587962</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45957.322728587962</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45957.322728587962</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45957.322728587962</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45957.322728587962</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45957.322728587962</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45957.322728587962</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45957.322728587962</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45957.322728587962</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45957.322728587962</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45957.322728819447</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45957.322728819447</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45957.322728819447</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45957.322728819447</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45957.322728819447</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45957.322728819447</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45957.322728819447</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45957.322728819447</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45957.322728819447</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45957.322728819447</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45957.322728819447</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45957.322728819447</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45957.322728819447</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45957.322728819447</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45957.322728819447</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45957.322728819447</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45957.322728819447</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45957.322728819447</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45957.322728819447</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45957.322728819447</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45957.322728819447</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45957.322728819447</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45957.322728819447</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45957.322728819447</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45957.322728819447</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45957.322728819447</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45957.322728819447</v>
      </c>
      <c r="H131" s="153"/>
      <c r="I131" s="152" t="str">
        <f>IFERROR(VLOOKUP(D131,DB!A:F,6,0),"")</f>
        <v/>
      </c>
      <c r="J131" s="152" t="str">
        <f>IFERROR(VLOOKUP(D131,DB!A:G,7,0),"")</f>
        <v/>
      </c>
      <c r="K131" s="152"/>
      <c r="L131" s="152" t="str">
        <f>IFERROR(VLOOKUP(D131,DB!A:I,9,0),"")</f>
        <v/>
      </c>
    </row>
    <row r="132" spans="1:12" ht="15">
      <c r="A132" s="158"/>
      <c r="B132" s="158" t="str">
        <f>IFERROR(VLOOKUP(D132,DB!A:K,11,0),"")</f>
        <v/>
      </c>
      <c r="C132" s="158"/>
      <c r="D132" s="158"/>
      <c r="E132" s="158"/>
      <c r="F132" s="159"/>
      <c r="G132" s="160">
        <f ca="1">IFERROR(NOW()-F132,"")</f>
        <v>45957.322728819447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45957.322728819447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45957.322728819447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45957.322728819447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45957.322728819447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45957.322728819447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45957.322728819447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45957.322728819447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45957.322728819447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45957.322728819447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45957.322728819447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45957.322728819447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45957.322728819447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45957.322728819447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45957.322728819447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45957.322728819447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45957.322728819447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45957.322728819447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45957.322728819447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45957.322728819447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45957.322728819447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45957.322728819447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45957.322728819447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45957.322728819447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45957.322728819447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45957.322728819447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45957.322728819447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45957.322728819447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45957.322728819447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45957.322728819447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45957.322728819447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45957.322728819447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45957.322728819447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45957.322728819447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45957.322728819447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45957.322728819447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45957.322728819447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45957.322728819447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45957.322728819447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45957.322728819447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45957.322728819447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45957.322728819447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45957.322728819447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45957.322728819447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45957.322728819447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45957.322728819447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45957.322728819447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45957.322728819447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45957.322728819447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45957.322728819447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45957.322728819447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45957.322728819447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45957.322728819447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45957.322728819447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45957.322728819447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45957.322728819447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45957.322728819447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45957.322728819447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45957.322728819447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45957.322728819447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45957.322728819447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45957.322728819447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45957.322728819447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45957.322728819447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45957.322728819447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45957.322728819447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45957.322728819447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45957.322728819447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45957.322728819447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45957.322728819447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45957.322728819447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45957.322728819447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45957.322728819447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45957.322728819447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45957.322728819447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45957.322728819447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45957.322728819447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45957.322728819447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45957.322728819447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45957.322728819447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45957.322728819447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45957.322728819447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45957.322728819447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45957.322728819447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45957.322728819447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45957.322728819447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45957.322728819447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45957.322728819447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45957.322728819447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45957.322728819447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45957.322728819447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45957.322728819447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45957.322728819447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45957.322728819447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45957.322728819447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45957.322728819447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45957.322728819447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45957.322728819447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45957.322728819447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45957.322728819447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45957.322728819447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45957.322728819447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45957.322728819447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45957.322728819447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45957.322728819447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45957.322728819447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45957.322728819447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45957.322728819447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45957.322728819447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45957.322728819447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45957.322728819447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45957.322728819447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45957.322728819447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45957.322728819447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45957.322728819447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45957.322728819447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45957.322728819447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45957.322728819447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45957.322728819447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45957.322728819447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45957.322728819447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45957.322728819447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45957.322728819447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45957.322728819447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45957.322728819447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45957.322728819447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45957.322728819447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45957.322728819447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45957.322728819447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45957.322728819447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45957.322728819447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45957.322728819447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45957.322728819447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45957.322728819447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45957.322728819447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45957.322728819447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45957.322728819447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45957.322728819447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45957.322728819447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45957.322728819447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45957.322728819447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45957.322728819447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45957.322728819447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45957.322728819447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45957.322728819447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45957.322728819447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45957.322728819447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45957.322728819447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45957.322728819447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45957.322728819447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45957.322728819447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45957.322728819447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45957.322728819447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45957.322728819447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45957.322728819447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45957.322728819447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45957.322728819447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45957.322728819447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45957.322728819447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45957.322728819447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45957.322728819447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45957.322728819447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45957.322728819447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45957.322728819447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45957.322728819447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45957.322728819447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45957.322728819447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45957.322728819447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45957.322728819447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45957.322728819447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45957.322728819447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45957.322728819447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45957.322728819447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45957.322728819447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45957.322728819447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45957.322728819447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45957.322728819447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45957.322728819447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45957.322728819447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45957.322728819447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45957.322728819447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45957.322728819447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45957.322728819447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45957.322728819447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45957.322728819447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45957.322728819447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45957.322728819447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45957.322728819447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45957.322728819447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45957.322728819447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45957.322728819447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45957.322728819447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45957.322728819447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45957.322728819447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45957.322728819447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45957.322728819447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45957.322728819447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45957.322728819447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45957.322728819447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45957.322728819447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45957.322728819447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45957.322728819447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45957.322728819447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45957.322728819447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45957.322728819447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45957.322728819447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45957.322728819447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45957.322728819447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45957.322728819447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45957.322728819447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45957.322728819447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45957.322728819447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45957.322728819447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45957.322728819447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45957.322728819447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45957.322728819447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45957.322728819447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45957.322728819447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45957.322728819447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45957.322728819447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45957.322728819447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45957.322728819447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45957.322728819447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45957.322728819447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45957.322728819447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45957.322728819447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45957.322728819447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45957.322728819447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45957.322728819447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45957.322728819447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45957.322728819447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45957.322728819447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45957.322728819447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45957.322728819447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45957.322728819447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45957.322728819447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45957.322728819447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45957.322728819447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45957.322728819447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45957.322728819447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45957.322728819447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45957.322728819447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45957.322728819447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45957.322728819447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45957.322728819447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45957.322728819447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45957.322728819447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45957.322728819447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45957.322728819447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45957.322728819447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45957.322728819447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45957.322728819447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45957.322728819447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45957.322728819447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45957.322728819447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45957.322728819447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45957.322728819447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45957.322728819447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45957.322728819447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45957.322728819447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45957.322728819447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45957.322728819447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45957.322728819447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45957.322728819447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45957.322728819447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45957.322728819447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45957.322728819447</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45957.322728819447</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45957.322728819447</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45957.322728819447</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45957.322728819447</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45957.322728819447</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45957.322728819447</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45957.322728819447</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45957.322728819447</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45957.322728819447</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45957.322728819447</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45957.322728819447</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45957.322728819447</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45957.322728819447</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45957.322728819447</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45957.322728819447</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45957.322728819447</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45957.322728819447</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45957.322728819447</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45957.322728819447</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45957.322728819447</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45957.322728819447</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45957.322728819447</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45957.322728819447</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45957.322728819447</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45957.322728819447</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45957.322728819447</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45957.322728819447</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45957.322728819447</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45957.322728819447</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45957.322728819447</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45957.322728819447</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45957.322728819447</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45957.322728819447</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45957.322728819447</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45957.322728819447</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45957.322728819447</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45957.322728819447</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45957.322728819447</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45957.322728819447</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45957.322728819447</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45957.322728819447</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45957.322728819447</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45957.322728819447</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45957.322728819447</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45957.322728819447</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45957.322728819447</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45957.322728819447</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45957.322728819447</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45957.322728819447</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45957.322728819447</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45957.322728819447</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45957.322728819447</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45957.322728819447</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45957.322728819447</v>
      </c>
      <c r="H452" s="159"/>
      <c r="I452" s="158" t="str">
        <f>IFERROR(VLOOKUP(D452,DB!A:F,6,0),"")</f>
        <v/>
      </c>
      <c r="J452" s="158" t="str">
        <f>IFERROR(VLOOKUP(D452,DB!A:G,7,0),"")</f>
        <v/>
      </c>
      <c r="K452" s="158"/>
      <c r="L452" s="158" t="str">
        <f>IFERROR(VLOOKUP(D452,DB!A:I,9,0),"")</f>
        <v/>
      </c>
    </row>
    <row r="453" spans="1:12" ht="15"/>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62" ht="15"/>
    <row r="563" ht="15"/>
    <row r="565" ht="15"/>
    <row r="566" ht="15"/>
    <row r="567" ht="15"/>
    <row r="568" ht="15"/>
    <row r="570" ht="15"/>
    <row r="571" ht="15"/>
    <row r="578" ht="15"/>
    <row r="579" ht="15"/>
    <row r="580" ht="15"/>
    <row r="581" ht="15"/>
    <row r="582" ht="15"/>
    <row r="583" ht="15"/>
    <row r="586" ht="15"/>
    <row r="587" ht="15"/>
    <row r="588" ht="15"/>
    <row r="589" ht="15"/>
    <row r="590" ht="15"/>
    <row r="591" ht="15"/>
    <row r="592" ht="15"/>
    <row r="593" ht="15"/>
    <row r="594" ht="15"/>
    <row r="595" ht="15"/>
    <row r="596" ht="15"/>
    <row r="597"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3" ht="15"/>
    <row r="654" ht="15"/>
    <row r="691" ht="15"/>
    <row r="692" ht="15"/>
    <row r="693" ht="15"/>
    <row r="694" ht="15"/>
    <row r="695" ht="15"/>
    <row r="696" ht="15"/>
    <row r="697" ht="15"/>
    <row r="698" ht="15"/>
    <row r="699" ht="15"/>
    <row r="700"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1" ht="15"/>
    <row r="782" ht="15"/>
    <row r="783" ht="15"/>
    <row r="785" ht="15"/>
    <row r="786"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9" ht="15"/>
    <row r="820" ht="15"/>
    <row r="990" ht="15"/>
    <row r="991" ht="15"/>
    <row r="992" ht="15"/>
    <row r="993" ht="15"/>
    <row r="994" ht="15"/>
    <row r="995" ht="15"/>
    <row r="1001" ht="15"/>
    <row r="1002" ht="15"/>
    <row r="1003" ht="15"/>
    <row r="1004" ht="15"/>
    <row r="1005" ht="15"/>
    <row r="1006" ht="15"/>
    <row r="1007"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8" ht="15"/>
    <row r="1059" ht="15"/>
    <row r="1065" ht="15"/>
    <row r="1066" ht="15"/>
    <row r="1068" ht="15"/>
    <row r="1069" ht="15"/>
    <row r="1070" ht="15"/>
    <row r="1071" ht="15"/>
    <row r="1072" ht="15"/>
    <row r="1073" ht="15"/>
    <row r="1074" ht="15"/>
    <row r="1076" ht="15"/>
    <row r="1077" ht="15"/>
    <row r="1078"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7" ht="15"/>
    <row r="1148" ht="15"/>
    <row r="1149" ht="15"/>
    <row r="1150" ht="15"/>
    <row r="1151" ht="15"/>
    <row r="1152" ht="15"/>
    <row r="1153" ht="15"/>
    <row r="1154" ht="15"/>
    <row r="1155" ht="15"/>
    <row r="1156" ht="15"/>
    <row r="1157" ht="15"/>
    <row r="1158" ht="15"/>
    <row r="1159" ht="15"/>
    <row r="1160" ht="15"/>
    <row r="1162" ht="15"/>
    <row r="1163" ht="15"/>
    <row r="1164" ht="15"/>
    <row r="1165" ht="15"/>
    <row r="1166" ht="15"/>
    <row r="1167" ht="15"/>
    <row r="1168" ht="15"/>
    <row r="1169" ht="15"/>
    <row r="1170" ht="15"/>
    <row r="1171" ht="15"/>
    <row r="1172" ht="15"/>
    <row r="1173" ht="15"/>
    <row r="1176" ht="15"/>
    <row r="1177" ht="15"/>
    <row r="1178" ht="15"/>
    <row r="1179" ht="15"/>
    <row r="1180" ht="15"/>
    <row r="1181" ht="15"/>
    <row r="1182" ht="15"/>
    <row r="1184" ht="15"/>
    <row r="1185" ht="15"/>
    <row r="1186" ht="15"/>
    <row r="1187" ht="15"/>
    <row r="1188" ht="15"/>
    <row r="1189" ht="15"/>
    <row r="1190" ht="15"/>
    <row r="1191" ht="15"/>
    <row r="1192" ht="15"/>
    <row r="1193" ht="15"/>
    <row r="1194" ht="15"/>
    <row r="1196" ht="15"/>
    <row r="1197" ht="15"/>
    <row r="1198" ht="15"/>
    <row r="1199" ht="15"/>
    <row r="1200" ht="15"/>
    <row r="1201" ht="15"/>
    <row r="1202" ht="15"/>
    <row r="1203" ht="15"/>
    <row r="1204" ht="15"/>
    <row r="1205" ht="15"/>
    <row r="1213" ht="15"/>
    <row r="1214" ht="15"/>
    <row r="1217" ht="15"/>
    <row r="1218" ht="15"/>
    <row r="1219" ht="15"/>
    <row r="1220" ht="15"/>
    <row r="1221" ht="15"/>
    <row r="1222" ht="15"/>
    <row r="1223" ht="15"/>
    <row r="1224" ht="15"/>
    <row r="1227" ht="15"/>
    <row r="1228" ht="15"/>
    <row r="1229" ht="15"/>
    <row r="1230" ht="15"/>
    <row r="1231" ht="15"/>
    <row r="1232" ht="15"/>
    <row r="1233" ht="15"/>
    <row r="1234" ht="15"/>
    <row r="1235" ht="15"/>
    <row r="1236" ht="15"/>
    <row r="1237" ht="15"/>
    <row r="1238" ht="15"/>
    <row r="1240" ht="15"/>
    <row r="1241" ht="15"/>
    <row r="1242" ht="15"/>
    <row r="1245" ht="15"/>
    <row r="1247" ht="15"/>
    <row r="1249" ht="15"/>
    <row r="1252" ht="15"/>
    <row r="1253" ht="15"/>
    <row r="1254" ht="15"/>
    <row r="1256" ht="15"/>
    <row r="1258" ht="15"/>
    <row r="1259" ht="15"/>
    <row r="1260" ht="15"/>
    <row r="1261" ht="15"/>
    <row r="1262" ht="15"/>
    <row r="1264" ht="15"/>
    <row r="1265" ht="15"/>
    <row r="1266" ht="15"/>
    <row r="1267" ht="15"/>
    <row r="1269" ht="15"/>
    <row r="1271" ht="15"/>
    <row r="1272" ht="15"/>
    <row r="1274" ht="15"/>
    <row r="1275" ht="15"/>
    <row r="1276" ht="15"/>
    <row r="1277" ht="15"/>
    <row r="1279" ht="15"/>
    <row r="1281" ht="15"/>
    <row r="1282" ht="15"/>
    <row r="1283" ht="15"/>
    <row r="1284" ht="15"/>
    <row r="1286" ht="15"/>
    <row r="1287" ht="15"/>
    <row r="1288" ht="15"/>
    <row r="1289" ht="15"/>
    <row r="1290" ht="15"/>
    <row r="1291" ht="15"/>
    <row r="1292" ht="15"/>
    <row r="1295" ht="15"/>
    <row r="1297" ht="15"/>
    <row r="1299" ht="15"/>
    <row r="1300" ht="15"/>
    <row r="1301" ht="15"/>
    <row r="1302" ht="15"/>
    <row r="1303" ht="15"/>
    <row r="1307" ht="15"/>
  </sheetData>
  <dataValidations count="2">
    <dataValidation allowBlank="1" showInputMessage="1" showErrorMessage="1" sqref="E1" xr:uid="{920C6338-E771-4DAE-8C89-92A9093EA4DE}"/>
    <dataValidation type="list" allowBlank="1" showInputMessage="1" showErrorMessage="1" sqref="E2:E45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18"/>
  <sheetViews>
    <sheetView workbookViewId="0"/>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39097</v>
      </c>
      <c r="B2" s="103" t="str">
        <f>IFERROR(VLOOKUP(D2,DB!A:K,11,0),"")</f>
        <v>R6</v>
      </c>
      <c r="C2" s="105">
        <v>6</v>
      </c>
      <c r="D2" s="103" t="s">
        <v>36936</v>
      </c>
      <c r="E2" s="106" t="s">
        <v>39079</v>
      </c>
      <c r="F2" s="107">
        <v>45957.288703703707</v>
      </c>
      <c r="G2" s="77">
        <f ca="1">IFERROR(NOW()-F2,"-")</f>
        <v>3.4024884254904464E-2</v>
      </c>
      <c r="H2" s="107">
        <v>45957.278124999997</v>
      </c>
      <c r="I2" s="103" t="str">
        <f>IFERROR(VLOOKUP(D2,DB!A:F,6,0),"")</f>
        <v>SCECO</v>
      </c>
      <c r="J2" s="102" t="str">
        <f>IFERROR(VLOOKUP(D2,DB!A:G,7,0),"")</f>
        <v>Vandalized</v>
      </c>
      <c r="K2" s="108" t="s">
        <v>39098</v>
      </c>
      <c r="L2" s="109" t="str">
        <f>IFERROR(VLOOKUP(D2,DB!A:I,9,0),"")</f>
        <v>Latis</v>
      </c>
    </row>
    <row r="3" spans="1:16383" ht="31.5" customHeight="1">
      <c r="A3" s="104"/>
      <c r="B3" s="103" t="str">
        <f>IFERROR(VLOOKUP(D3,DB!A:K,11,0),"")</f>
        <v/>
      </c>
      <c r="C3" s="105"/>
      <c r="D3" s="103"/>
      <c r="E3" s="106"/>
      <c r="F3" s="107"/>
      <c r="G3" s="77">
        <f ca="1">IFERROR(NOW()-F3,"-")</f>
        <v>45957.322728587962</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45957.322728587962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45957.322728587962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45957.322728587962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45957.322728587962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45957.322728587962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45957.322728587962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45957.322728587962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45957.322728587962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45957.322728587962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45957.322728587962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45957.322728587962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45957.322728587962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45957.322728587962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45957.322728587962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45957.322728587962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45957.322728587962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45957.322728587962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45957.322728587962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45957.322728587962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45957.322728587962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45957.322728587962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45957.322728587962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45957.322728587962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45957.322728587962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45957.322728587962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45957.322728587962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45957.322728587962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45957.322728587962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45957.322728587962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45957.322728587962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45957.322728587962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45957.322728587962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45957.322728587962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45957.322728587962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45957.322728587962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45957.322728587962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45957.322728587962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45957.322728587962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45957.322728587962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45957.322728587962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45957.322728587962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45957.322728587962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45957.322728587962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45957.322728587962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45957.322728587962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45957.322728587962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45957.322728587962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45957.322728587962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45957.322728587962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45957.322728587962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45957.322728587962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45957.322728587962</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45957.322728587962</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45957.322728587962</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45957.322728587962</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45957.322728587962</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45957.322728587962</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45957.322728587962</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45957.322728587962</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45957.322728587962</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45957.322728587962</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45957.322728587962</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45957.322728587962</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45957.322728587962</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45957.322728587962</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45957.322728587962</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45957.322728587962</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45957.322728587962</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45957.322728587962</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45957.322728587962</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45957.322728587962</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45957.322728587962</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45957.322728587962</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45957.322728587962</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45957.322728587962</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45957.322728587962</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45957.322728587962</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45957.322728587962</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45957.322728587962</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45957.322728587962</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45957.322728587962</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45957.322728587962</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45957.322728587962</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45957.322728587962</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45957.322728587962</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45957.322728587962</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45957.322728587962</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45957.322728587962</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45957.322728587962</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45957.322728587962</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45957.322728587962</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45957.322728587962</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45957.322728587962</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45957.322728587962</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45957.322728587962</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45957.322728587962</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45957.322728587962</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45957.322728587962</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45957.322728587962</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45957.322728587962</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45957.322728587962</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45957.322728587962</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45957.322728587962</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45957.322728587962</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45957.322728587962</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45957.322728587962</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45957.322728587962</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45957.322728587962</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45957.322728587962</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45957.322728587962</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45957.322728587962</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45957.322728587962</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45957.322728587962</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45957.322728587962</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45957.322728587962</v>
      </c>
      <c r="H118" s="107"/>
      <c r="I118" s="103" t="str">
        <f>IFERROR(VLOOKUP(D118,DB!A:F,6,0),"")</f>
        <v/>
      </c>
      <c r="J118" s="102" t="str">
        <f>IFERROR(VLOOKUP(D118,DB!A:G,7,0),"")</f>
        <v/>
      </c>
      <c r="K118" s="108"/>
      <c r="L118" s="109" t="str">
        <f>IFERROR(VLOOKUP(D118,DB!A:I,9,0),"")</f>
        <v/>
      </c>
    </row>
  </sheetData>
  <dataValidations count="2">
    <dataValidation allowBlank="1" showInputMessage="1" showErrorMessage="1" sqref="E1" xr:uid="{380493DB-286A-4683-AF55-C78F04945A49}"/>
    <dataValidation type="list" allowBlank="1" showInputMessage="1" showErrorMessage="1" sqref="E2:E11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2025-10-27T04:45:10Z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